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1.営業\岡田\岡田さん\★部数表\☆変更用部数表ベース\"/>
    </mc:Choice>
  </mc:AlternateContent>
  <xr:revisionPtr revIDLastSave="0" documentId="8_{DDB883E9-B861-4554-84B3-359C045C3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熊本市（熊日・くまポス）" sheetId="1" r:id="rId3"/>
    <sheet name="熊本市（西日本・全国紙）" sheetId="4" r:id="rId4"/>
    <sheet name="荒尾市・玉名郡・玉名市・山鹿市・合志市・菊池市" sheetId="6" r:id="rId5"/>
    <sheet name="菊池郡・阿蘇郡・阿蘇市・上益城郡・下益城郡・宇土市" sheetId="11" r:id="rId6"/>
    <sheet name="宇城市・八代郡・八代市・葦北郡・水俣市" sheetId="7" r:id="rId7"/>
    <sheet name="人吉市・球磨郡・天草市・天草郡・上天草市" sheetId="8" r:id="rId8"/>
  </sheets>
  <definedNames>
    <definedName name="_xlnm.Print_Area" localSheetId="6">宇城市・八代郡・八代市・葦北郡・水俣市!$A$1:$AM$71</definedName>
    <definedName name="_xlnm.Print_Area" localSheetId="5">菊池郡・阿蘇郡・阿蘇市・上益城郡・下益城郡・宇土市!$A$1:$AM$71</definedName>
    <definedName name="_xlnm.Print_Area" localSheetId="2">'熊本市（熊日・くまポス）'!$A$1:$AM$71</definedName>
    <definedName name="_xlnm.Print_Area" localSheetId="3">'熊本市（西日本・全国紙）'!$A$1:$AM$73</definedName>
    <definedName name="_xlnm.Print_Area" localSheetId="4">荒尾市・玉名郡・玉名市・山鹿市・合志市・菊池市!$A$1:$AM$71</definedName>
    <definedName name="_xlnm.Print_Area" localSheetId="7">人吉市・球磨郡・天草市・天草郡・上天草市!$A$1:$AM$70</definedName>
    <definedName name="_xlnm.Print_Area" localSheetId="0">入力!$A$1:$AY$38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9" i="6" l="1"/>
  <c r="AS9" i="6"/>
  <c r="AR9" i="6"/>
  <c r="AP9" i="6"/>
  <c r="AS37" i="6"/>
  <c r="T56" i="1"/>
  <c r="AO14" i="1"/>
  <c r="AO13" i="1"/>
  <c r="AO12" i="1"/>
  <c r="AO11" i="1"/>
  <c r="AO9" i="1"/>
  <c r="S55" i="1"/>
  <c r="AS49" i="11"/>
  <c r="AP26" i="1"/>
  <c r="AP19" i="1"/>
  <c r="AP17" i="1"/>
  <c r="AP16" i="1"/>
  <c r="AP12" i="1"/>
  <c r="AP11" i="1"/>
  <c r="AP10" i="1"/>
  <c r="AP9" i="1"/>
  <c r="AO27" i="1"/>
  <c r="AO24" i="1"/>
  <c r="AO23" i="1"/>
  <c r="AO18" i="1"/>
  <c r="AO17" i="1"/>
  <c r="AO16" i="1"/>
  <c r="AO15" i="1"/>
  <c r="AS45" i="6"/>
  <c r="AS46" i="6"/>
  <c r="AS38" i="6"/>
  <c r="AS36" i="6"/>
  <c r="AS31" i="6"/>
  <c r="AS30" i="6"/>
  <c r="AS29" i="6"/>
  <c r="AS28" i="6"/>
  <c r="AS27" i="6"/>
  <c r="AS26" i="6"/>
  <c r="AS19" i="6"/>
  <c r="AS18" i="6"/>
  <c r="AS17" i="6"/>
  <c r="AS16" i="6"/>
  <c r="AS15" i="6"/>
  <c r="AS10" i="6"/>
  <c r="AS51" i="11"/>
  <c r="AS50" i="11"/>
  <c r="AS44" i="11"/>
  <c r="AS36" i="11"/>
  <c r="AS35" i="11"/>
  <c r="AS34" i="11"/>
  <c r="AS33" i="11"/>
  <c r="AS27" i="11"/>
  <c r="AS26" i="11"/>
  <c r="AS25" i="11"/>
  <c r="AS24" i="11"/>
  <c r="AS19" i="11"/>
  <c r="AS18" i="11"/>
  <c r="AS17" i="11"/>
  <c r="AS16" i="11"/>
  <c r="AS15" i="11"/>
  <c r="AS10" i="11"/>
  <c r="AS9" i="11"/>
  <c r="AS51" i="7"/>
  <c r="AS45" i="7"/>
  <c r="AS44" i="7"/>
  <c r="AS42" i="7"/>
  <c r="AS43" i="7"/>
  <c r="AS41" i="7"/>
  <c r="AS34" i="7"/>
  <c r="AS33" i="7"/>
  <c r="AS32" i="7"/>
  <c r="AS31" i="7"/>
  <c r="AS30" i="7"/>
  <c r="AS29" i="7"/>
  <c r="AS28" i="7"/>
  <c r="AS23" i="7"/>
  <c r="AS15" i="7"/>
  <c r="AS14" i="7"/>
  <c r="AS13" i="7"/>
  <c r="AS12" i="7"/>
  <c r="AS11" i="7"/>
  <c r="AS10" i="7"/>
  <c r="AS52" i="8"/>
  <c r="AS51" i="8"/>
  <c r="AS50" i="8"/>
  <c r="AS45" i="8"/>
  <c r="AS38" i="8"/>
  <c r="AS37" i="8"/>
  <c r="AS36" i="8"/>
  <c r="AS35" i="8"/>
  <c r="AS34" i="8"/>
  <c r="AS33" i="8"/>
  <c r="AS32" i="8"/>
  <c r="AS31" i="8"/>
  <c r="AS30" i="8"/>
  <c r="AS23" i="8"/>
  <c r="AS22" i="8"/>
  <c r="AS21" i="8"/>
  <c r="AS12" i="8"/>
  <c r="AS20" i="8"/>
  <c r="AS10" i="8"/>
  <c r="AS9" i="8"/>
  <c r="AO10" i="1"/>
  <c r="AS44" i="6"/>
  <c r="AS39" i="6"/>
  <c r="AS9" i="7"/>
  <c r="AS11" i="8"/>
  <c r="AS18" i="8" l="1"/>
  <c r="AQ21" i="11"/>
  <c r="AO21" i="11"/>
  <c r="AP21" i="11"/>
  <c r="AR21" i="11"/>
  <c r="AR55" i="7"/>
  <c r="AQ55" i="7"/>
  <c r="AP55" i="7"/>
  <c r="AO55" i="7"/>
  <c r="AO39" i="7"/>
  <c r="AR21" i="7"/>
  <c r="AQ21" i="7"/>
  <c r="AP21" i="7"/>
  <c r="AO21" i="7"/>
  <c r="AR51" i="7"/>
  <c r="AS16" i="7"/>
  <c r="AR9" i="7"/>
  <c r="AS21" i="7" l="1"/>
  <c r="AS52" i="11"/>
  <c r="Y55" i="4"/>
  <c r="M55" i="4"/>
  <c r="M55" i="1"/>
  <c r="AS21" i="11" l="1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M56" i="4" l="1"/>
  <c r="AP55" i="4"/>
  <c r="K56" i="4"/>
  <c r="AS55" i="7"/>
  <c r="AS51" i="6"/>
  <c r="AS52" i="6"/>
  <c r="AS50" i="6"/>
  <c r="AP13" i="1"/>
  <c r="AP14" i="1"/>
  <c r="AP15" i="1"/>
  <c r="AP18" i="1"/>
  <c r="AP20" i="1"/>
  <c r="AP21" i="1"/>
  <c r="AP22" i="1"/>
  <c r="AP23" i="1"/>
  <c r="AP24" i="1"/>
  <c r="AP25" i="1"/>
  <c r="AP27" i="1"/>
  <c r="AP28" i="1"/>
  <c r="AP29" i="1"/>
  <c r="AP30" i="1"/>
  <c r="AP31" i="1"/>
  <c r="AP32" i="1"/>
  <c r="AO19" i="1"/>
  <c r="AO20" i="1"/>
  <c r="AO21" i="1"/>
  <c r="AO22" i="1"/>
  <c r="AO25" i="1"/>
  <c r="AO26" i="1"/>
  <c r="AS49" i="7" l="1"/>
  <c r="AS13" i="11"/>
  <c r="AF27" i="7"/>
  <c r="AR32" i="4"/>
  <c r="AQ9" i="4"/>
  <c r="AP30" i="7"/>
  <c r="AP29" i="7"/>
  <c r="AP28" i="7"/>
  <c r="AQ10" i="4"/>
  <c r="AQ55" i="4" l="1"/>
  <c r="AR34" i="11" l="1"/>
  <c r="AR33" i="11"/>
  <c r="AR24" i="11"/>
  <c r="AP44" i="6"/>
  <c r="AP48" i="6" s="1"/>
  <c r="AQ55" i="1"/>
  <c r="AO55" i="1" l="1"/>
  <c r="M56" i="1" s="1"/>
  <c r="AQ10" i="6" l="1"/>
  <c r="AQ9" i="6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K56" i="1" l="1"/>
  <c r="AR32" i="8" l="1"/>
  <c r="AR31" i="8"/>
  <c r="AR30" i="8"/>
  <c r="AL49" i="8" l="1"/>
  <c r="AF49" i="8"/>
  <c r="Z49" i="8"/>
  <c r="T49" i="8"/>
  <c r="N49" i="8"/>
  <c r="H49" i="8"/>
  <c r="AK48" i="8"/>
  <c r="AE48" i="8"/>
  <c r="Y48" i="8"/>
  <c r="S48" i="8"/>
  <c r="M48" i="8"/>
  <c r="G48" i="8"/>
  <c r="AL44" i="8"/>
  <c r="AF44" i="8"/>
  <c r="Z44" i="8"/>
  <c r="T44" i="8"/>
  <c r="N44" i="8"/>
  <c r="H44" i="8"/>
  <c r="AK43" i="8"/>
  <c r="AE43" i="8"/>
  <c r="Y43" i="8"/>
  <c r="S43" i="8"/>
  <c r="M43" i="8"/>
  <c r="G43" i="8"/>
  <c r="AL29" i="8"/>
  <c r="AF29" i="8"/>
  <c r="Z29" i="8"/>
  <c r="T29" i="8"/>
  <c r="N29" i="8"/>
  <c r="H29" i="8"/>
  <c r="AK28" i="8"/>
  <c r="AE28" i="8"/>
  <c r="Y28" i="8"/>
  <c r="S28" i="8"/>
  <c r="M28" i="8"/>
  <c r="G28" i="8"/>
  <c r="AL19" i="8"/>
  <c r="AF19" i="8"/>
  <c r="Z19" i="8"/>
  <c r="T19" i="8"/>
  <c r="N19" i="8"/>
  <c r="H19" i="8"/>
  <c r="AK18" i="8"/>
  <c r="AE18" i="8"/>
  <c r="Y18" i="8"/>
  <c r="S18" i="8"/>
  <c r="M18" i="8"/>
  <c r="G18" i="8"/>
  <c r="AL56" i="7"/>
  <c r="AF56" i="7"/>
  <c r="Z56" i="7"/>
  <c r="T56" i="7"/>
  <c r="N56" i="7"/>
  <c r="H56" i="7"/>
  <c r="AK55" i="7"/>
  <c r="AE55" i="7"/>
  <c r="Y55" i="7"/>
  <c r="S55" i="7"/>
  <c r="M55" i="7"/>
  <c r="G55" i="7"/>
  <c r="AL50" i="7"/>
  <c r="AF50" i="7"/>
  <c r="Z50" i="7"/>
  <c r="T50" i="7"/>
  <c r="N50" i="7"/>
  <c r="H50" i="7"/>
  <c r="AK49" i="7"/>
  <c r="AE49" i="7"/>
  <c r="Y49" i="7"/>
  <c r="S49" i="7"/>
  <c r="M49" i="7"/>
  <c r="G49" i="7"/>
  <c r="AL40" i="7"/>
  <c r="AF40" i="7"/>
  <c r="Z40" i="7"/>
  <c r="T40" i="7"/>
  <c r="N40" i="7"/>
  <c r="H40" i="7"/>
  <c r="AK39" i="7"/>
  <c r="AE39" i="7"/>
  <c r="Y39" i="7"/>
  <c r="S39" i="7"/>
  <c r="M39" i="7"/>
  <c r="G39" i="7"/>
  <c r="AL27" i="7"/>
  <c r="Z27" i="7"/>
  <c r="T27" i="7"/>
  <c r="N27" i="7"/>
  <c r="H27" i="7"/>
  <c r="AK26" i="7"/>
  <c r="AE26" i="7"/>
  <c r="Y26" i="7"/>
  <c r="S26" i="7"/>
  <c r="M26" i="7"/>
  <c r="G26" i="7"/>
  <c r="AL22" i="7"/>
  <c r="AF22" i="7"/>
  <c r="Z22" i="7"/>
  <c r="T22" i="7"/>
  <c r="N22" i="7"/>
  <c r="H22" i="7"/>
  <c r="AK21" i="7"/>
  <c r="AE21" i="7"/>
  <c r="Y21" i="7"/>
  <c r="S21" i="7"/>
  <c r="S57" i="7" s="1"/>
  <c r="M21" i="7"/>
  <c r="G21" i="7"/>
  <c r="AL56" i="11"/>
  <c r="AF56" i="11"/>
  <c r="Z56" i="11"/>
  <c r="T56" i="11"/>
  <c r="N56" i="11"/>
  <c r="H56" i="11"/>
  <c r="AK55" i="11"/>
  <c r="AE55" i="11"/>
  <c r="Y55" i="11"/>
  <c r="S55" i="11"/>
  <c r="M55" i="11"/>
  <c r="G55" i="11"/>
  <c r="AL48" i="11"/>
  <c r="AF48" i="11"/>
  <c r="Z48" i="11"/>
  <c r="T48" i="11"/>
  <c r="N48" i="11"/>
  <c r="H48" i="11"/>
  <c r="AK47" i="11"/>
  <c r="AE47" i="11"/>
  <c r="Y47" i="11"/>
  <c r="S47" i="11"/>
  <c r="M47" i="11"/>
  <c r="G47" i="11"/>
  <c r="AL43" i="11"/>
  <c r="AF43" i="11"/>
  <c r="Z43" i="11"/>
  <c r="T43" i="11"/>
  <c r="N43" i="11"/>
  <c r="H43" i="11"/>
  <c r="AK42" i="11"/>
  <c r="AE42" i="11"/>
  <c r="Y42" i="11"/>
  <c r="S42" i="11"/>
  <c r="M42" i="11"/>
  <c r="G42" i="11"/>
  <c r="AL32" i="11"/>
  <c r="AF32" i="11"/>
  <c r="Z32" i="11"/>
  <c r="T32" i="11"/>
  <c r="N32" i="11"/>
  <c r="H32" i="11"/>
  <c r="AK31" i="11"/>
  <c r="AE31" i="11"/>
  <c r="Y31" i="11"/>
  <c r="S31" i="11"/>
  <c r="M31" i="11"/>
  <c r="G31" i="11"/>
  <c r="AL24" i="11"/>
  <c r="AF24" i="11"/>
  <c r="Z24" i="11"/>
  <c r="T24" i="11"/>
  <c r="N24" i="11"/>
  <c r="H24" i="11"/>
  <c r="AK23" i="11"/>
  <c r="AE23" i="11"/>
  <c r="Y23" i="11"/>
  <c r="S23" i="11"/>
  <c r="M23" i="11"/>
  <c r="G23" i="11"/>
  <c r="AL14" i="11"/>
  <c r="AF14" i="11"/>
  <c r="Z14" i="11"/>
  <c r="T14" i="11"/>
  <c r="N14" i="11"/>
  <c r="H14" i="11"/>
  <c r="AK13" i="11"/>
  <c r="AE13" i="11"/>
  <c r="Y13" i="11"/>
  <c r="S13" i="11"/>
  <c r="S57" i="11" s="1"/>
  <c r="M13" i="11"/>
  <c r="G13" i="11"/>
  <c r="G57" i="11" s="1"/>
  <c r="AL56" i="6"/>
  <c r="AF56" i="6"/>
  <c r="Z56" i="6"/>
  <c r="T56" i="6"/>
  <c r="N56" i="6"/>
  <c r="H56" i="6"/>
  <c r="AK55" i="6"/>
  <c r="AE55" i="6"/>
  <c r="Y55" i="6"/>
  <c r="S55" i="6"/>
  <c r="M55" i="6"/>
  <c r="G55" i="6"/>
  <c r="AL49" i="6"/>
  <c r="AF49" i="6"/>
  <c r="Z49" i="6"/>
  <c r="T49" i="6"/>
  <c r="N49" i="6"/>
  <c r="H49" i="6"/>
  <c r="AK48" i="6"/>
  <c r="AE48" i="6"/>
  <c r="Y48" i="6"/>
  <c r="S48" i="6"/>
  <c r="M48" i="6"/>
  <c r="G48" i="6"/>
  <c r="AL43" i="6"/>
  <c r="AF43" i="6"/>
  <c r="Z43" i="6"/>
  <c r="T43" i="6"/>
  <c r="N43" i="6"/>
  <c r="H43" i="6"/>
  <c r="AK42" i="6"/>
  <c r="AE42" i="6"/>
  <c r="Y42" i="6"/>
  <c r="S42" i="6"/>
  <c r="M42" i="6"/>
  <c r="G42" i="6"/>
  <c r="AL35" i="6"/>
  <c r="AF35" i="6"/>
  <c r="Z35" i="6"/>
  <c r="T35" i="6"/>
  <c r="N35" i="6"/>
  <c r="H35" i="6"/>
  <c r="AK34" i="6"/>
  <c r="AE34" i="6"/>
  <c r="Y34" i="6"/>
  <c r="S34" i="6"/>
  <c r="M34" i="6"/>
  <c r="G34" i="6"/>
  <c r="AL25" i="6"/>
  <c r="AF25" i="6"/>
  <c r="Z25" i="6"/>
  <c r="T25" i="6"/>
  <c r="N25" i="6"/>
  <c r="H25" i="6"/>
  <c r="AK24" i="6"/>
  <c r="AE24" i="6"/>
  <c r="Y24" i="6"/>
  <c r="S24" i="6"/>
  <c r="M24" i="6"/>
  <c r="G24" i="6"/>
  <c r="AL14" i="6"/>
  <c r="AF14" i="6"/>
  <c r="Z14" i="6"/>
  <c r="T14" i="6"/>
  <c r="N14" i="6"/>
  <c r="H14" i="6"/>
  <c r="AK13" i="6"/>
  <c r="AE13" i="6"/>
  <c r="Y13" i="6"/>
  <c r="S13" i="6"/>
  <c r="M13" i="6"/>
  <c r="G13" i="6"/>
  <c r="G57" i="7" l="1"/>
  <c r="C13" i="6"/>
  <c r="AE57" i="7"/>
  <c r="G57" i="6"/>
  <c r="AE57" i="6"/>
  <c r="AE57" i="11"/>
  <c r="Z57" i="11"/>
  <c r="H57" i="11"/>
  <c r="N57" i="11"/>
  <c r="AL57" i="11"/>
  <c r="T57" i="11"/>
  <c r="M57" i="7"/>
  <c r="N57" i="7"/>
  <c r="AL57" i="7"/>
  <c r="T57" i="7"/>
  <c r="AK57" i="7"/>
  <c r="AK57" i="11"/>
  <c r="Y57" i="7"/>
  <c r="M57" i="11"/>
  <c r="AF57" i="7"/>
  <c r="H57" i="7"/>
  <c r="AF57" i="11"/>
  <c r="Y57" i="11"/>
  <c r="Z57" i="7"/>
  <c r="M57" i="6"/>
  <c r="AK57" i="6"/>
  <c r="N57" i="6"/>
  <c r="H57" i="6"/>
  <c r="S57" i="6"/>
  <c r="AL57" i="6"/>
  <c r="Y57" i="6"/>
  <c r="T57" i="6"/>
  <c r="Z57" i="6"/>
  <c r="AF57" i="6"/>
  <c r="C55" i="6"/>
  <c r="C48" i="6"/>
  <c r="C43" i="6"/>
  <c r="C42" i="6"/>
  <c r="C25" i="6"/>
  <c r="C24" i="6"/>
  <c r="C35" i="6"/>
  <c r="C49" i="6"/>
  <c r="C56" i="6" l="1"/>
  <c r="C14" i="6"/>
  <c r="C57" i="6"/>
  <c r="C34" i="6"/>
  <c r="T57" i="1" l="1"/>
  <c r="AP50" i="6" l="1"/>
  <c r="AR21" i="8" l="1"/>
  <c r="AR20" i="8"/>
  <c r="AP21" i="8"/>
  <c r="AP20" i="8"/>
  <c r="AR9" i="8"/>
  <c r="AP9" i="8"/>
  <c r="AR41" i="7" l="1"/>
  <c r="AR10" i="7"/>
  <c r="AR49" i="11"/>
  <c r="AP49" i="11"/>
  <c r="AR44" i="6"/>
  <c r="AR15" i="6"/>
  <c r="AL2" i="4" l="1"/>
  <c r="AL2" i="6"/>
  <c r="AL2" i="11"/>
  <c r="AL2" i="7"/>
  <c r="AL2" i="8"/>
  <c r="AL2" i="1"/>
  <c r="AE5" i="6" l="1"/>
  <c r="AE5" i="11"/>
  <c r="AE5" i="7"/>
  <c r="AE5" i="8"/>
  <c r="AE5" i="4"/>
  <c r="AE5" i="1"/>
  <c r="AR36" i="6" l="1"/>
  <c r="AO48" i="6"/>
  <c r="M49" i="6" l="1"/>
  <c r="C55" i="1" l="1"/>
  <c r="AQ30" i="8" l="1"/>
  <c r="AP30" i="8"/>
  <c r="AR31" i="7"/>
  <c r="AR30" i="7"/>
  <c r="AP41" i="7"/>
  <c r="AR32" i="7"/>
  <c r="AR29" i="7"/>
  <c r="G40" i="7" l="1"/>
  <c r="AR28" i="7"/>
  <c r="AR50" i="8" l="1"/>
  <c r="AS48" i="8"/>
  <c r="AE49" i="8" s="1"/>
  <c r="AO43" i="8"/>
  <c r="G44" i="8" s="1"/>
  <c r="AR18" i="8"/>
  <c r="Y19" i="8" s="1"/>
  <c r="AP18" i="8"/>
  <c r="M19" i="8" s="1"/>
  <c r="M22" i="7"/>
  <c r="Y56" i="7"/>
  <c r="AS26" i="7"/>
  <c r="AE27" i="7" s="1"/>
  <c r="AP13" i="11"/>
  <c r="M14" i="11" s="1"/>
  <c r="AR13" i="11"/>
  <c r="Y14" i="11" s="1"/>
  <c r="AR48" i="6"/>
  <c r="Y49" i="6" s="1"/>
  <c r="AP13" i="6"/>
  <c r="M14" i="6" s="1"/>
  <c r="W56" i="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K16" i="13"/>
  <c r="AP55" i="8"/>
  <c r="AQ55" i="8"/>
  <c r="AO55" i="8"/>
  <c r="AP48" i="8"/>
  <c r="AQ48" i="8"/>
  <c r="AR48" i="8"/>
  <c r="AO48" i="8"/>
  <c r="AQ18" i="8"/>
  <c r="AO18" i="8"/>
  <c r="AQ49" i="7"/>
  <c r="AO49" i="7"/>
  <c r="AQ39" i="7"/>
  <c r="AP26" i="7"/>
  <c r="AQ26" i="7"/>
  <c r="AR26" i="7"/>
  <c r="AO26" i="7"/>
  <c r="AQ55" i="11"/>
  <c r="AO55" i="11"/>
  <c r="AP47" i="11"/>
  <c r="AQ47" i="11"/>
  <c r="AR47" i="11"/>
  <c r="AO47" i="11"/>
  <c r="AQ42" i="11"/>
  <c r="AO42" i="11"/>
  <c r="AP31" i="11"/>
  <c r="AQ31" i="11"/>
  <c r="AO31" i="11"/>
  <c r="AQ13" i="11"/>
  <c r="AO13" i="11"/>
  <c r="AQ48" i="6"/>
  <c r="AS55" i="4"/>
  <c r="G4" i="8"/>
  <c r="B4" i="8"/>
  <c r="AQ28" i="8"/>
  <c r="S29" i="8" s="1"/>
  <c r="AR49" i="7"/>
  <c r="Y50" i="7" s="1"/>
  <c r="AP49" i="7"/>
  <c r="M50" i="7" s="1"/>
  <c r="AR55" i="11"/>
  <c r="Y56" i="11" s="1"/>
  <c r="AP55" i="11"/>
  <c r="M56" i="11" s="1"/>
  <c r="AS47" i="11"/>
  <c r="AE48" i="11" s="1"/>
  <c r="AR55" i="6"/>
  <c r="Y56" i="6" s="1"/>
  <c r="AQ55" i="6"/>
  <c r="S56" i="6" s="1"/>
  <c r="AP55" i="6"/>
  <c r="M56" i="6" s="1"/>
  <c r="AO55" i="6"/>
  <c r="G56" i="6" s="1"/>
  <c r="AQ42" i="6"/>
  <c r="S43" i="6" s="1"/>
  <c r="AR42" i="6"/>
  <c r="Y43" i="6" s="1"/>
  <c r="AP42" i="6"/>
  <c r="M43" i="6" s="1"/>
  <c r="AO42" i="6"/>
  <c r="G43" i="6" s="1"/>
  <c r="AR27" i="6"/>
  <c r="AR28" i="6"/>
  <c r="AR26" i="6"/>
  <c r="AP34" i="6"/>
  <c r="M35" i="6" s="1"/>
  <c r="AO34" i="6"/>
  <c r="G35" i="6" s="1"/>
  <c r="AQ24" i="6"/>
  <c r="S25" i="6" s="1"/>
  <c r="AP24" i="6"/>
  <c r="M25" i="6" s="1"/>
  <c r="O14" i="13"/>
  <c r="M14" i="13"/>
  <c r="K14" i="13"/>
  <c r="I14" i="13"/>
  <c r="G14" i="13"/>
  <c r="E14" i="13"/>
  <c r="N14" i="13"/>
  <c r="L14" i="13"/>
  <c r="J14" i="13"/>
  <c r="H14" i="13"/>
  <c r="F14" i="13"/>
  <c r="O13" i="13"/>
  <c r="M13" i="13"/>
  <c r="K13" i="13"/>
  <c r="I13" i="13"/>
  <c r="E13" i="13"/>
  <c r="N13" i="13"/>
  <c r="L13" i="13"/>
  <c r="J13" i="13"/>
  <c r="F13" i="13"/>
  <c r="D13" i="13"/>
  <c r="O12" i="13"/>
  <c r="M12" i="13"/>
  <c r="K12" i="13"/>
  <c r="I12" i="13"/>
  <c r="G12" i="13"/>
  <c r="E12" i="13"/>
  <c r="N12" i="13"/>
  <c r="L12" i="13"/>
  <c r="J12" i="13"/>
  <c r="H12" i="13"/>
  <c r="F12" i="13"/>
  <c r="O11" i="13"/>
  <c r="M11" i="13"/>
  <c r="I11" i="13"/>
  <c r="G11" i="13"/>
  <c r="E11" i="13"/>
  <c r="N11" i="13"/>
  <c r="L11" i="13"/>
  <c r="F11" i="13"/>
  <c r="H11" i="13"/>
  <c r="J11" i="13"/>
  <c r="O10" i="13"/>
  <c r="M10" i="13"/>
  <c r="K10" i="13"/>
  <c r="I10" i="13"/>
  <c r="G10" i="13"/>
  <c r="E10" i="13"/>
  <c r="L10" i="13"/>
  <c r="J10" i="13"/>
  <c r="H10" i="13"/>
  <c r="D10" i="13"/>
  <c r="O20" i="13"/>
  <c r="O21" i="13"/>
  <c r="O18" i="13"/>
  <c r="O17" i="13"/>
  <c r="O16" i="13"/>
  <c r="K20" i="13"/>
  <c r="I20" i="13"/>
  <c r="E20" i="13"/>
  <c r="L20" i="13"/>
  <c r="J20" i="13"/>
  <c r="H20" i="13"/>
  <c r="F20" i="13"/>
  <c r="D20" i="13"/>
  <c r="M19" i="13"/>
  <c r="K19" i="13"/>
  <c r="I19" i="13"/>
  <c r="G19" i="13"/>
  <c r="E19" i="13"/>
  <c r="N19" i="13"/>
  <c r="J19" i="13"/>
  <c r="H19" i="13"/>
  <c r="D19" i="13"/>
  <c r="M18" i="13"/>
  <c r="K18" i="13"/>
  <c r="I18" i="13"/>
  <c r="G18" i="13"/>
  <c r="E18" i="13"/>
  <c r="N18" i="13"/>
  <c r="L18" i="13"/>
  <c r="H18" i="13"/>
  <c r="F18" i="13"/>
  <c r="D18" i="13"/>
  <c r="M17" i="13"/>
  <c r="K17" i="13"/>
  <c r="I17" i="13"/>
  <c r="G17" i="13"/>
  <c r="E17" i="13"/>
  <c r="N17" i="13"/>
  <c r="L17" i="13"/>
  <c r="H17" i="13"/>
  <c r="F17" i="13"/>
  <c r="D17" i="13"/>
  <c r="M16" i="13"/>
  <c r="I16" i="13"/>
  <c r="E16" i="13"/>
  <c r="N16" i="13"/>
  <c r="L16" i="13"/>
  <c r="J16" i="13"/>
  <c r="H16" i="13"/>
  <c r="H21" i="13"/>
  <c r="F21" i="13"/>
  <c r="O25" i="13"/>
  <c r="M25" i="13"/>
  <c r="K25" i="13"/>
  <c r="I25" i="13"/>
  <c r="G25" i="13"/>
  <c r="L25" i="13"/>
  <c r="J25" i="13"/>
  <c r="H25" i="13"/>
  <c r="F25" i="13"/>
  <c r="D25" i="13"/>
  <c r="O24" i="13"/>
  <c r="M24" i="13"/>
  <c r="K24" i="13"/>
  <c r="I24" i="13"/>
  <c r="G24" i="13"/>
  <c r="N24" i="13"/>
  <c r="L24" i="13"/>
  <c r="J24" i="13"/>
  <c r="H24" i="13"/>
  <c r="F24" i="13"/>
  <c r="D24" i="13"/>
  <c r="O23" i="13"/>
  <c r="M23" i="13"/>
  <c r="K23" i="13"/>
  <c r="I23" i="13"/>
  <c r="G23" i="13"/>
  <c r="E23" i="13"/>
  <c r="N23" i="13"/>
  <c r="J23" i="13"/>
  <c r="F23" i="13"/>
  <c r="D23" i="13"/>
  <c r="O22" i="13"/>
  <c r="K22" i="13"/>
  <c r="I22" i="13"/>
  <c r="E22" i="13"/>
  <c r="L22" i="13"/>
  <c r="H22" i="13"/>
  <c r="O30" i="13"/>
  <c r="M30" i="13"/>
  <c r="K30" i="13"/>
  <c r="I30" i="13"/>
  <c r="G30" i="13"/>
  <c r="E30" i="13"/>
  <c r="N30" i="13"/>
  <c r="L30" i="13"/>
  <c r="J30" i="13"/>
  <c r="H30" i="13"/>
  <c r="F30" i="13"/>
  <c r="D30" i="13"/>
  <c r="O29" i="13"/>
  <c r="M29" i="13"/>
  <c r="K29" i="13"/>
  <c r="I29" i="13"/>
  <c r="G29" i="13"/>
  <c r="E29" i="13"/>
  <c r="N29" i="13"/>
  <c r="L29" i="13"/>
  <c r="J29" i="13"/>
  <c r="H29" i="13"/>
  <c r="F29" i="13"/>
  <c r="O28" i="13"/>
  <c r="M28" i="13"/>
  <c r="K28" i="13"/>
  <c r="I28" i="13"/>
  <c r="G28" i="13"/>
  <c r="E28" i="13"/>
  <c r="N28" i="13"/>
  <c r="L28" i="13"/>
  <c r="J28" i="13"/>
  <c r="H28" i="13"/>
  <c r="F28" i="13"/>
  <c r="D28" i="13"/>
  <c r="O27" i="13"/>
  <c r="M27" i="13"/>
  <c r="K27" i="13"/>
  <c r="I27" i="13"/>
  <c r="G27" i="13"/>
  <c r="E27" i="13"/>
  <c r="L27" i="13"/>
  <c r="H27" i="13"/>
  <c r="D27" i="13"/>
  <c r="AL56" i="8"/>
  <c r="AF56" i="8"/>
  <c r="M31" i="13" s="1"/>
  <c r="Z56" i="8"/>
  <c r="T56" i="8"/>
  <c r="N56" i="8"/>
  <c r="H56" i="8"/>
  <c r="E31" i="13" s="1"/>
  <c r="AK55" i="8"/>
  <c r="N31" i="13" s="1"/>
  <c r="AE55" i="8"/>
  <c r="L31" i="13" s="1"/>
  <c r="Y55" i="8"/>
  <c r="J31" i="13" s="1"/>
  <c r="S55" i="8"/>
  <c r="H31" i="13" s="1"/>
  <c r="M55" i="8"/>
  <c r="F31" i="13" s="1"/>
  <c r="G55" i="8"/>
  <c r="D31" i="13" s="1"/>
  <c r="N26" i="13"/>
  <c r="L26" i="13"/>
  <c r="J26" i="13"/>
  <c r="I26" i="13"/>
  <c r="H26" i="13"/>
  <c r="G26" i="13"/>
  <c r="D26" i="13"/>
  <c r="N21" i="13"/>
  <c r="M21" i="13"/>
  <c r="L21" i="13"/>
  <c r="K21" i="13"/>
  <c r="J21" i="13"/>
  <c r="I21" i="13"/>
  <c r="G21" i="13"/>
  <c r="E21" i="13"/>
  <c r="D21" i="13"/>
  <c r="O15" i="13"/>
  <c r="L15" i="13"/>
  <c r="K15" i="13"/>
  <c r="J15" i="13"/>
  <c r="I15" i="13"/>
  <c r="H15" i="13"/>
  <c r="G15" i="13"/>
  <c r="F15" i="13"/>
  <c r="E15" i="13"/>
  <c r="Z56" i="4"/>
  <c r="Z57" i="4" s="1"/>
  <c r="Y57" i="4"/>
  <c r="T56" i="4"/>
  <c r="T57" i="4" s="1"/>
  <c r="S55" i="4"/>
  <c r="N56" i="4"/>
  <c r="N57" i="4" s="1"/>
  <c r="M57" i="4"/>
  <c r="H56" i="4"/>
  <c r="H57" i="4" s="1"/>
  <c r="G55" i="4"/>
  <c r="G57" i="4" s="1"/>
  <c r="D8" i="13" s="1"/>
  <c r="S57" i="1"/>
  <c r="M57" i="1"/>
  <c r="S4" i="8"/>
  <c r="T4" i="8"/>
  <c r="S4" i="4"/>
  <c r="S4" i="6"/>
  <c r="S4" i="11"/>
  <c r="S4" i="7"/>
  <c r="S4" i="1"/>
  <c r="T4" i="4"/>
  <c r="T4" i="7"/>
  <c r="T4" i="1"/>
  <c r="T4" i="6"/>
  <c r="T4" i="11"/>
  <c r="N56" i="1"/>
  <c r="N57" i="1" s="1"/>
  <c r="G4" i="6"/>
  <c r="B4" i="6"/>
  <c r="D4" i="6" s="1"/>
  <c r="G4" i="7"/>
  <c r="B4" i="7"/>
  <c r="D4" i="7" s="1"/>
  <c r="G4" i="11"/>
  <c r="B4" i="11"/>
  <c r="D4" i="11" s="1"/>
  <c r="G4" i="4"/>
  <c r="B4" i="4"/>
  <c r="D4" i="4" s="1"/>
  <c r="G4" i="1"/>
  <c r="B4" i="1"/>
  <c r="D4" i="1" s="1"/>
  <c r="N2" i="14"/>
  <c r="D4" i="8" s="1"/>
  <c r="G55" i="1"/>
  <c r="H56" i="1"/>
  <c r="AR31" i="11" l="1"/>
  <c r="Y32" i="11" s="1"/>
  <c r="M57" i="8"/>
  <c r="M5" i="14"/>
  <c r="F16" i="13"/>
  <c r="S57" i="4"/>
  <c r="H8" i="13" s="1"/>
  <c r="H9" i="13" s="1"/>
  <c r="C55" i="4"/>
  <c r="D12" i="13"/>
  <c r="B12" i="13" s="1"/>
  <c r="D15" i="13"/>
  <c r="D11" i="13"/>
  <c r="B11" i="13" s="1"/>
  <c r="N10" i="13"/>
  <c r="M26" i="13"/>
  <c r="D22" i="13"/>
  <c r="K26" i="13"/>
  <c r="O26" i="13"/>
  <c r="AQ43" i="8"/>
  <c r="S44" i="8" s="1"/>
  <c r="M8" i="13"/>
  <c r="M9" i="13" s="1"/>
  <c r="L8" i="13"/>
  <c r="L9" i="13" s="1"/>
  <c r="I8" i="13"/>
  <c r="I9" i="13" s="1"/>
  <c r="N8" i="13"/>
  <c r="N9" i="13" s="1"/>
  <c r="F8" i="13"/>
  <c r="F9" i="13" s="1"/>
  <c r="J8" i="13"/>
  <c r="J9" i="13" s="1"/>
  <c r="E8" i="13"/>
  <c r="E9" i="13" s="1"/>
  <c r="O8" i="13"/>
  <c r="O9" i="13" s="1"/>
  <c r="K8" i="13"/>
  <c r="K9" i="13" s="1"/>
  <c r="G8" i="13"/>
  <c r="G9" i="13" s="1"/>
  <c r="E5" i="14"/>
  <c r="AO13" i="6"/>
  <c r="P20" i="13"/>
  <c r="C55" i="11"/>
  <c r="C48" i="8"/>
  <c r="D14" i="13"/>
  <c r="B14" i="13" s="1"/>
  <c r="C26" i="7"/>
  <c r="H57" i="8"/>
  <c r="AS55" i="11"/>
  <c r="AE56" i="11" s="1"/>
  <c r="C40" i="7"/>
  <c r="C43" i="11"/>
  <c r="C27" i="7"/>
  <c r="AQ34" i="6"/>
  <c r="S35" i="6" s="1"/>
  <c r="C18" i="8"/>
  <c r="B24" i="13"/>
  <c r="E24" i="13"/>
  <c r="C24" i="13" s="1"/>
  <c r="F27" i="13"/>
  <c r="C27" i="13"/>
  <c r="C49" i="8"/>
  <c r="C23" i="11"/>
  <c r="AR13" i="6"/>
  <c r="Y14" i="6" s="1"/>
  <c r="N15" i="13"/>
  <c r="B31" i="13"/>
  <c r="C42" i="11"/>
  <c r="C28" i="8"/>
  <c r="AF57" i="8"/>
  <c r="P23" i="13"/>
  <c r="S57" i="8"/>
  <c r="L23" i="13"/>
  <c r="B30" i="13"/>
  <c r="AR34" i="6"/>
  <c r="Y35" i="6" s="1"/>
  <c r="AQ13" i="6"/>
  <c r="S14" i="6" s="1"/>
  <c r="AS13" i="6"/>
  <c r="AE14" i="6" s="1"/>
  <c r="AE19" i="8"/>
  <c r="C55" i="8"/>
  <c r="L19" i="13"/>
  <c r="B28" i="13"/>
  <c r="C39" i="7"/>
  <c r="B21" i="13"/>
  <c r="AE57" i="8"/>
  <c r="D9" i="13"/>
  <c r="G56" i="7"/>
  <c r="AO24" i="6"/>
  <c r="G25" i="6" s="1"/>
  <c r="AO55" i="4"/>
  <c r="AO28" i="8"/>
  <c r="G29" i="8" s="1"/>
  <c r="AS43" i="8"/>
  <c r="AE44" i="8" s="1"/>
  <c r="AE56" i="7"/>
  <c r="AS39" i="7"/>
  <c r="AE40" i="7" s="1"/>
  <c r="AS24" i="6"/>
  <c r="AE25" i="6" s="1"/>
  <c r="AS34" i="6"/>
  <c r="AE35" i="6" s="1"/>
  <c r="C14" i="11"/>
  <c r="AE14" i="11"/>
  <c r="C56" i="11"/>
  <c r="C30" i="13"/>
  <c r="AL57" i="8"/>
  <c r="AS55" i="6"/>
  <c r="AE56" i="6" s="1"/>
  <c r="AS48" i="6"/>
  <c r="AE49" i="6" s="1"/>
  <c r="AS42" i="6"/>
  <c r="AE43" i="6" s="1"/>
  <c r="AS55" i="8"/>
  <c r="AE56" i="8" s="1"/>
  <c r="AS31" i="11"/>
  <c r="AE32" i="11" s="1"/>
  <c r="C18" i="13"/>
  <c r="C32" i="11"/>
  <c r="O19" i="13"/>
  <c r="C19" i="13" s="1"/>
  <c r="AS28" i="8"/>
  <c r="AE29" i="8" s="1"/>
  <c r="AE50" i="7"/>
  <c r="S56" i="1"/>
  <c r="C56" i="1"/>
  <c r="AE22" i="7"/>
  <c r="Y22" i="7"/>
  <c r="AR42" i="11"/>
  <c r="Y43" i="11" s="1"/>
  <c r="C21" i="13"/>
  <c r="C24" i="11"/>
  <c r="C14" i="13"/>
  <c r="AR55" i="8"/>
  <c r="AR43" i="8"/>
  <c r="Y44" i="8" s="1"/>
  <c r="AR28" i="8"/>
  <c r="Y29" i="8" s="1"/>
  <c r="C12" i="13"/>
  <c r="AR24" i="6"/>
  <c r="Y25" i="6" s="1"/>
  <c r="C22" i="7"/>
  <c r="AR39" i="7"/>
  <c r="Y40" i="7" s="1"/>
  <c r="AR55" i="4"/>
  <c r="Y56" i="4"/>
  <c r="C28" i="13"/>
  <c r="C19" i="8"/>
  <c r="AP28" i="8"/>
  <c r="M29" i="8" s="1"/>
  <c r="C29" i="8"/>
  <c r="C29" i="13"/>
  <c r="C44" i="8"/>
  <c r="AP39" i="7"/>
  <c r="M40" i="7" s="1"/>
  <c r="G22" i="13"/>
  <c r="G16" i="13"/>
  <c r="C16" i="13" s="1"/>
  <c r="AP42" i="11"/>
  <c r="M43" i="11" s="1"/>
  <c r="G13" i="13"/>
  <c r="C13" i="13" s="1"/>
  <c r="C57" i="4"/>
  <c r="C56" i="4"/>
  <c r="AP43" i="8"/>
  <c r="M44" i="8" s="1"/>
  <c r="C57" i="1"/>
  <c r="M15" i="13"/>
  <c r="F26" i="13"/>
  <c r="B26" i="13" s="1"/>
  <c r="C55" i="7"/>
  <c r="C56" i="8"/>
  <c r="N57" i="8"/>
  <c r="Z57" i="8"/>
  <c r="K31" i="13"/>
  <c r="J27" i="13"/>
  <c r="Y57" i="8"/>
  <c r="N27" i="13"/>
  <c r="AK57" i="8"/>
  <c r="F22" i="13"/>
  <c r="J22" i="13"/>
  <c r="N22" i="13"/>
  <c r="M22" i="13"/>
  <c r="N25" i="13"/>
  <c r="B25" i="13" s="1"/>
  <c r="C49" i="7"/>
  <c r="D16" i="13"/>
  <c r="C13" i="11"/>
  <c r="AS42" i="11"/>
  <c r="AE43" i="11" s="1"/>
  <c r="P30" i="13"/>
  <c r="C56" i="7"/>
  <c r="E26" i="13"/>
  <c r="G31" i="13"/>
  <c r="O31" i="13"/>
  <c r="I31" i="13"/>
  <c r="I32" i="13" s="1"/>
  <c r="T57" i="8"/>
  <c r="D29" i="13"/>
  <c r="B29" i="13" s="1"/>
  <c r="C43" i="8"/>
  <c r="G57" i="8"/>
  <c r="C21" i="7"/>
  <c r="H23" i="13"/>
  <c r="C23" i="13"/>
  <c r="E25" i="13"/>
  <c r="C50" i="7"/>
  <c r="J17" i="13"/>
  <c r="B17" i="13" s="1"/>
  <c r="C17" i="13"/>
  <c r="J18" i="13"/>
  <c r="C31" i="11"/>
  <c r="F19" i="13"/>
  <c r="N20" i="13"/>
  <c r="B20" i="13" s="1"/>
  <c r="C47" i="11"/>
  <c r="G20" i="13"/>
  <c r="C48" i="11"/>
  <c r="M20" i="13"/>
  <c r="F10" i="13"/>
  <c r="C10" i="13"/>
  <c r="K11" i="13"/>
  <c r="H13" i="13"/>
  <c r="G14" i="6" l="1"/>
  <c r="P10" i="13"/>
  <c r="G56" i="4"/>
  <c r="P14" i="13"/>
  <c r="B15" i="13"/>
  <c r="B10" i="13"/>
  <c r="B8" i="13"/>
  <c r="C26" i="13"/>
  <c r="P18" i="13"/>
  <c r="C8" i="13"/>
  <c r="B9" i="13"/>
  <c r="I33" i="13"/>
  <c r="C9" i="13"/>
  <c r="C20" i="13"/>
  <c r="B23" i="13"/>
  <c r="H32" i="13"/>
  <c r="H33" i="13" s="1"/>
  <c r="P21" i="13"/>
  <c r="P12" i="13"/>
  <c r="L32" i="13"/>
  <c r="L33" i="13" s="1"/>
  <c r="B19" i="13"/>
  <c r="P27" i="13"/>
  <c r="P15" i="13"/>
  <c r="P22" i="13"/>
  <c r="P16" i="13"/>
  <c r="P26" i="13"/>
  <c r="P13" i="13"/>
  <c r="C22" i="13"/>
  <c r="O32" i="13"/>
  <c r="O33" i="13" s="1"/>
  <c r="P11" i="13"/>
  <c r="B22" i="13"/>
  <c r="J32" i="13"/>
  <c r="J33" i="13" s="1"/>
  <c r="P28" i="13"/>
  <c r="P25" i="13"/>
  <c r="C31" i="13"/>
  <c r="Y56" i="8"/>
  <c r="P31" i="13"/>
  <c r="C57" i="8"/>
  <c r="C57" i="11"/>
  <c r="P29" i="13"/>
  <c r="C11" i="13"/>
  <c r="K32" i="13"/>
  <c r="K33" i="13" s="1"/>
  <c r="B18" i="13"/>
  <c r="P24" i="13"/>
  <c r="S56" i="4"/>
  <c r="B16" i="13"/>
  <c r="D32" i="13"/>
  <c r="D33" i="13" s="1"/>
  <c r="B27" i="13"/>
  <c r="G32" i="13"/>
  <c r="G33" i="13" s="1"/>
  <c r="B13" i="13"/>
  <c r="F32" i="13"/>
  <c r="F33" i="13" s="1"/>
  <c r="C25" i="13"/>
  <c r="E32" i="13"/>
  <c r="E33" i="13" s="1"/>
  <c r="C57" i="7"/>
  <c r="N32" i="13"/>
  <c r="N33" i="13" s="1"/>
  <c r="P19" i="13"/>
  <c r="C15" i="13"/>
  <c r="M32" i="13"/>
  <c r="M33" i="13" s="1"/>
  <c r="B32" i="13" l="1"/>
  <c r="B33" i="13" s="1"/>
  <c r="C32" i="13"/>
  <c r="C33" i="13" s="1"/>
  <c r="F6" i="14" s="1"/>
  <c r="V4" i="7" l="1"/>
  <c r="V4" i="8"/>
  <c r="V4" i="4"/>
  <c r="V4" i="6"/>
  <c r="V4" i="1"/>
  <c r="V4" i="11"/>
  <c r="AR57" i="4"/>
  <c r="P8" i="13" l="1"/>
  <c r="P9" i="13" s="1"/>
  <c r="AE24" i="11" l="1"/>
  <c r="Y24" i="11"/>
  <c r="P17" i="13"/>
  <c r="P32" i="13" s="1"/>
  <c r="P33" i="13" s="1"/>
</calcChain>
</file>

<file path=xl/sharedStrings.xml><?xml version="1.0" encoding="utf-8"?>
<sst xmlns="http://schemas.openxmlformats.org/spreadsheetml/2006/main" count="7226" uniqueCount="1216">
  <si>
    <t>熊本県入力</t>
    <rPh sb="0" eb="2">
      <t>クマモト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</si>
  <si>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</si>
  <si>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</si>
  <si>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</si>
  <si>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</si>
  <si>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</si>
  <si>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</si>
  <si>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</si>
  <si>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</si>
  <si>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</si>
  <si>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</si>
  <si>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</si>
  <si>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</si>
  <si>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</si>
  <si>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</si>
  <si>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</si>
  <si>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</si>
  <si>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</si>
  <si>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</si>
  <si>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</si>
  <si>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</si>
  <si>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</si>
  <si>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</si>
  <si>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</si>
  <si>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</si>
  <si>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</si>
  <si>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</si>
  <si>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</si>
  <si>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</si>
  <si>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</si>
  <si>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</si>
  <si>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</si>
  <si>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</si>
  <si>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</si>
  <si>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</si>
  <si>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B4厚</t>
  </si>
  <si>
    <t>家具</t>
  </si>
  <si>
    <t>端数50単位</t>
    <rPh sb="0" eb="2">
      <t>ハスウ</t>
    </rPh>
    <rPh sb="4" eb="6">
      <t>タンイ</t>
    </rPh>
    <phoneticPr fontId="3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</si>
  <si>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</si>
  <si>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</si>
  <si>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</si>
  <si>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</si>
  <si>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</si>
  <si>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</si>
  <si>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</si>
  <si>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</si>
  <si>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</si>
  <si>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</si>
  <si>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</si>
  <si>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</si>
  <si>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</si>
  <si>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</si>
  <si>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</si>
  <si>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</si>
  <si>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</si>
  <si>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</si>
  <si>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</si>
  <si>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</si>
  <si>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</si>
  <si>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</si>
  <si>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熊本県</t>
    <rPh sb="0" eb="2">
      <t>クマモト</t>
    </rPh>
    <rPh sb="2" eb="3">
      <t>ケン</t>
    </rPh>
    <phoneticPr fontId="2"/>
  </si>
  <si>
    <t>熊本市・合志市</t>
    <rPh sb="0" eb="2">
      <t>クマモト</t>
    </rPh>
    <rPh sb="2" eb="3">
      <t>シ</t>
    </rPh>
    <rPh sb="4" eb="5">
      <t>アイ</t>
    </rPh>
    <rPh sb="5" eb="6">
      <t>シ</t>
    </rPh>
    <rPh sb="6" eb="7">
      <t>シ</t>
    </rPh>
    <phoneticPr fontId="1"/>
  </si>
  <si>
    <t>N・A・M・Y</t>
  </si>
  <si>
    <t>「◇」150円/1販売店/1000枚</t>
    <rPh sb="6" eb="7">
      <t>エン</t>
    </rPh>
    <rPh sb="9" eb="12">
      <t>ハンバイテン</t>
    </rPh>
    <rPh sb="17" eb="18">
      <t>マイ</t>
    </rPh>
    <phoneticPr fontId="2"/>
  </si>
  <si>
    <t>B3長</t>
  </si>
  <si>
    <t>一般飲食業</t>
  </si>
  <si>
    <t>熊本市・合志市以外</t>
    <rPh sb="0" eb="2">
      <t>クマモト</t>
    </rPh>
    <rPh sb="2" eb="3">
      <t>シ</t>
    </rPh>
    <rPh sb="4" eb="5">
      <t>アイ</t>
    </rPh>
    <rPh sb="5" eb="6">
      <t>シ</t>
    </rPh>
    <rPh sb="6" eb="7">
      <t>シ</t>
    </rPh>
    <rPh sb="7" eb="9">
      <t>イガイ</t>
    </rPh>
    <phoneticPr fontId="1"/>
  </si>
  <si>
    <t>「○」300円/1販売店/2000枚</t>
    <rPh sb="6" eb="7">
      <t>エン</t>
    </rPh>
    <rPh sb="9" eb="12">
      <t>ハンバイテン</t>
    </rPh>
    <rPh sb="17" eb="18">
      <t>マイ</t>
    </rPh>
    <phoneticPr fontId="2"/>
  </si>
  <si>
    <t>A3厚</t>
  </si>
  <si>
    <t>宅配飲食業</t>
  </si>
  <si>
    <t>A5厚</t>
  </si>
  <si>
    <t>医療関係</t>
  </si>
  <si>
    <t>B3厚</t>
  </si>
  <si>
    <t>薬店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</si>
  <si>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</si>
  <si>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B5厚</t>
  </si>
  <si>
    <t>健康関連</t>
  </si>
  <si>
    <t>※異形・定形外・厚紙等は事前にお問合せください。</t>
  </si>
  <si>
    <t>B3+B4</t>
  </si>
  <si>
    <t>健康食品</t>
  </si>
  <si>
    <t>B3*2</t>
  </si>
  <si>
    <t>金融関係</t>
  </si>
  <si>
    <t>A3変</t>
  </si>
  <si>
    <t>保険関係</t>
  </si>
  <si>
    <t>締切</t>
    <rPh sb="0" eb="2">
      <t>シメキリ</t>
    </rPh>
    <phoneticPr fontId="1"/>
  </si>
  <si>
    <t>依頼締切</t>
    <rPh sb="0" eb="2">
      <t>イライ</t>
    </rPh>
    <rPh sb="2" eb="4">
      <t>シメキリ</t>
    </rPh>
    <phoneticPr fontId="1"/>
  </si>
  <si>
    <t>納品締切</t>
    <rPh sb="0" eb="2">
      <t>ノウヒン</t>
    </rPh>
    <rPh sb="2" eb="4">
      <t>シメキリ</t>
    </rPh>
    <phoneticPr fontId="1"/>
  </si>
  <si>
    <t>A4変</t>
  </si>
  <si>
    <t>理容エステ</t>
  </si>
  <si>
    <t>熊本市圏</t>
    <rPh sb="0" eb="2">
      <t>クマモト</t>
    </rPh>
    <rPh sb="2" eb="3">
      <t>シ</t>
    </rPh>
    <rPh sb="3" eb="4">
      <t>ケン</t>
    </rPh>
    <phoneticPr fontId="1"/>
  </si>
  <si>
    <t>折込日3営業日前午前中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</si>
  <si>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折込日2営業日前午前中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</si>
  <si>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A5変</t>
  </si>
  <si>
    <t>サービス業</t>
  </si>
  <si>
    <t>熊本郡部</t>
    <rPh sb="0" eb="2">
      <t>クマモト</t>
    </rPh>
    <rPh sb="2" eb="4">
      <t>グンブ</t>
    </rPh>
    <phoneticPr fontId="1"/>
  </si>
  <si>
    <t>折込日4営業日前午前中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</si>
  <si>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B3変</t>
  </si>
  <si>
    <t>パチンコ</t>
  </si>
  <si>
    <t>(折込依頼前に納品される場合は事前にご連絡下さい)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</si>
  <si>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B4変</t>
  </si>
  <si>
    <t>通信関連</t>
  </si>
  <si>
    <t>(当社指定納品箇所へ納品の場合です)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</si>
  <si>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</si>
  <si>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</si>
  <si>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</si>
  <si>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</si>
  <si>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</si>
  <si>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</si>
  <si>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</si>
  <si>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</si>
  <si>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</si>
  <si>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</si>
  <si>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</si>
  <si>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</si>
  <si>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</si>
  <si>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</si>
  <si>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</si>
  <si>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</si>
  <si>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</si>
  <si>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</si>
  <si>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</si>
  <si>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</si>
  <si>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</si>
  <si>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</si>
  <si>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</si>
  <si>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</si>
  <si>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</si>
  <si>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</si>
  <si>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</si>
  <si>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</si>
  <si>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</si>
  <si>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</si>
  <si>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</si>
  <si>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</si>
  <si>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</si>
  <si>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</si>
  <si>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熊 本 県 集 計 表 ***</t>
    <rPh sb="4" eb="5">
      <t>クマ</t>
    </rPh>
    <rPh sb="6" eb="7">
      <t>ホン</t>
    </rPh>
    <rPh sb="8" eb="9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</si>
  <si>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</si>
  <si>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</si>
  <si>
    <t>電　話　０９２－９８６－９７７７</t>
  </si>
  <si>
    <t>熊　本  県</t>
    <rPh sb="0" eb="1">
      <t>クマ</t>
    </rPh>
    <rPh sb="2" eb="3">
      <t>ホン</t>
    </rPh>
    <phoneticPr fontId="3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</si>
  <si>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</si>
  <si>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</si>
  <si>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</si>
  <si>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</si>
  <si>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</si>
  <si>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</si>
  <si>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</si>
  <si>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熊　日　14</t>
    <rPh sb="0" eb="1">
      <t>クマ</t>
    </rPh>
    <rPh sb="2" eb="3">
      <t>ニチ</t>
    </rPh>
    <phoneticPr fontId="3"/>
  </si>
  <si>
    <t>くまにち・プラス・ポスティング　75</t>
    <phoneticPr fontId="3"/>
  </si>
  <si>
    <t>販売店</t>
    <rPh sb="0" eb="3">
      <t>ハンバイテン</t>
    </rPh>
    <phoneticPr fontId="3"/>
  </si>
  <si>
    <t>部数</t>
  </si>
  <si>
    <t>折込部数</t>
  </si>
  <si>
    <t>熊本市</t>
    <rPh sb="0" eb="2">
      <t>クマモト</t>
    </rPh>
    <rPh sb="2" eb="3">
      <t>シ</t>
    </rPh>
    <phoneticPr fontId="12"/>
  </si>
  <si>
    <t>熊本市合計</t>
    <rPh sb="0" eb="2">
      <t>クマモト</t>
    </rPh>
    <phoneticPr fontId="3"/>
  </si>
  <si>
    <t>荒尾市</t>
    <rPh sb="0" eb="3">
      <t>アラオシ</t>
    </rPh>
    <phoneticPr fontId="12"/>
  </si>
  <si>
    <t>玉名郡</t>
    <rPh sb="0" eb="3">
      <t>タマナグン</t>
    </rPh>
    <phoneticPr fontId="3"/>
  </si>
  <si>
    <t>玉名市</t>
    <rPh sb="0" eb="3">
      <t>タマナシ</t>
    </rPh>
    <phoneticPr fontId="3"/>
  </si>
  <si>
    <t>山鹿市</t>
    <rPh sb="0" eb="3">
      <t>ヤマガシ</t>
    </rPh>
    <phoneticPr fontId="3"/>
  </si>
  <si>
    <t>合志市</t>
    <rPh sb="0" eb="1">
      <t>アイ</t>
    </rPh>
    <rPh sb="1" eb="2">
      <t>シ</t>
    </rPh>
    <rPh sb="2" eb="3">
      <t>シ</t>
    </rPh>
    <phoneticPr fontId="3"/>
  </si>
  <si>
    <t>菊池市</t>
    <rPh sb="0" eb="2">
      <t>キクチ</t>
    </rPh>
    <rPh sb="2" eb="3">
      <t>シ</t>
    </rPh>
    <phoneticPr fontId="3"/>
  </si>
  <si>
    <t>菊池郡</t>
    <rPh sb="0" eb="2">
      <t>キクチ</t>
    </rPh>
    <rPh sb="2" eb="3">
      <t>グン</t>
    </rPh>
    <phoneticPr fontId="3"/>
  </si>
  <si>
    <t>阿蘇郡</t>
    <rPh sb="0" eb="3">
      <t>アソグン</t>
    </rPh>
    <phoneticPr fontId="3"/>
  </si>
  <si>
    <t>阿蘇市</t>
    <rPh sb="0" eb="2">
      <t>アソ</t>
    </rPh>
    <rPh sb="2" eb="3">
      <t>シ</t>
    </rPh>
    <phoneticPr fontId="3"/>
  </si>
  <si>
    <t>上益城郡</t>
    <rPh sb="0" eb="3">
      <t>カミマシキ</t>
    </rPh>
    <rPh sb="3" eb="4">
      <t>グン</t>
    </rPh>
    <phoneticPr fontId="3"/>
  </si>
  <si>
    <t>下益城郡</t>
    <rPh sb="0" eb="1">
      <t>シモ</t>
    </rPh>
    <rPh sb="1" eb="3">
      <t>マシキ</t>
    </rPh>
    <rPh sb="3" eb="4">
      <t>グン</t>
    </rPh>
    <phoneticPr fontId="3"/>
  </si>
  <si>
    <t>宇土市</t>
    <rPh sb="0" eb="2">
      <t>ウド</t>
    </rPh>
    <rPh sb="2" eb="3">
      <t>シ</t>
    </rPh>
    <phoneticPr fontId="12"/>
  </si>
  <si>
    <t>宇城市</t>
    <rPh sb="0" eb="3">
      <t>ウキシ</t>
    </rPh>
    <phoneticPr fontId="12"/>
  </si>
  <si>
    <t>八代郡</t>
    <rPh sb="0" eb="2">
      <t>ヤツシロ</t>
    </rPh>
    <rPh sb="2" eb="3">
      <t>グン</t>
    </rPh>
    <phoneticPr fontId="12"/>
  </si>
  <si>
    <t>八代市</t>
    <rPh sb="0" eb="3">
      <t>ヤツシロシ</t>
    </rPh>
    <phoneticPr fontId="3"/>
  </si>
  <si>
    <t>葦北郡</t>
  </si>
  <si>
    <t>水俣市</t>
    <rPh sb="0" eb="3">
      <t>ミナマタシ</t>
    </rPh>
    <phoneticPr fontId="3"/>
  </si>
  <si>
    <t>人吉市</t>
    <rPh sb="0" eb="3">
      <t>ヒトヨシシ</t>
    </rPh>
    <phoneticPr fontId="3"/>
  </si>
  <si>
    <t>球磨郡</t>
  </si>
  <si>
    <t>天草市</t>
    <rPh sb="0" eb="3">
      <t>アマクサシ</t>
    </rPh>
    <phoneticPr fontId="3"/>
  </si>
  <si>
    <t>天草郡</t>
    <rPh sb="0" eb="2">
      <t>アマクサ</t>
    </rPh>
    <rPh sb="2" eb="3">
      <t>グン</t>
    </rPh>
    <phoneticPr fontId="3"/>
  </si>
  <si>
    <t>上天草市</t>
    <rPh sb="0" eb="1">
      <t>ウエ</t>
    </rPh>
    <rPh sb="1" eb="4">
      <t>アマクサシ</t>
    </rPh>
    <phoneticPr fontId="3"/>
  </si>
  <si>
    <t>熊本市外合計</t>
    <rPh sb="0" eb="2">
      <t>クマモト</t>
    </rPh>
    <rPh sb="2" eb="3">
      <t>シ</t>
    </rPh>
    <rPh sb="3" eb="4">
      <t>ガイ</t>
    </rPh>
    <rPh sb="4" eb="6">
      <t>ゴウケイ</t>
    </rPh>
    <phoneticPr fontId="12"/>
  </si>
  <si>
    <t>熊本県合計</t>
    <rPh sb="0" eb="3">
      <t>クマモトケン</t>
    </rPh>
    <rPh sb="3" eb="5">
      <t>ゴウケイ</t>
    </rPh>
    <phoneticPr fontId="12"/>
  </si>
  <si>
    <t>2025年4月1日現在</t>
    <phoneticPr fontId="3"/>
  </si>
  <si>
    <t>熊本県折込部数表(6-1)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</si>
  <si>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</si>
  <si>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</si>
  <si>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</si>
  <si>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</si>
  <si>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</si>
  <si>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</si>
  <si>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</si>
  <si>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</si>
  <si>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</si>
  <si>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3"/>
  </si>
  <si>
    <t>電　話　０９２－９８６－９７７７</t>
    <phoneticPr fontId="3"/>
  </si>
  <si>
    <t>得意先：</t>
    <rPh sb="0" eb="3">
      <t>トクイサキ</t>
    </rPh>
    <phoneticPr fontId="4"/>
  </si>
  <si>
    <t>様</t>
    <rPh sb="0" eb="1">
      <t>サマ</t>
    </rPh>
    <phoneticPr fontId="4"/>
  </si>
  <si>
    <t>熊本日日新聞　14</t>
    <rPh sb="0" eb="2">
      <t>クマモト</t>
    </rPh>
    <rPh sb="2" eb="4">
      <t>ニチニチ</t>
    </rPh>
    <rPh sb="4" eb="6">
      <t>シンブン</t>
    </rPh>
    <phoneticPr fontId="6"/>
  </si>
  <si>
    <t>くまにち・プラス・ポスティング　75</t>
    <phoneticPr fontId="4"/>
  </si>
  <si>
    <t>　</t>
    <phoneticPr fontId="6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</si>
  <si>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</si>
  <si>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</si>
  <si>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</si>
  <si>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</si>
  <si>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</si>
  <si>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</si>
  <si>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部 数</t>
    <phoneticPr fontId="4"/>
  </si>
  <si>
    <t>熊本市2-1</t>
    <rPh sb="0" eb="2">
      <t>クマモト</t>
    </rPh>
    <rPh sb="2" eb="3">
      <t>シ</t>
    </rPh>
    <phoneticPr fontId="4"/>
  </si>
  <si>
    <t>〇</t>
    <phoneticPr fontId="4"/>
  </si>
  <si>
    <t>菊陽NAME</t>
    <phoneticPr fontId="4"/>
  </si>
  <si>
    <t>008373</t>
    <phoneticPr fontId="4"/>
  </si>
  <si>
    <t>小峯ME</t>
    <phoneticPr fontId="4"/>
  </si>
  <si>
    <t>003863</t>
  </si>
  <si>
    <t>KP武蔵ヶ丘</t>
  </si>
  <si>
    <t>010075</t>
  </si>
  <si>
    <t>KP武蔵ヶ丘東</t>
  </si>
  <si>
    <t>010112</t>
  </si>
  <si>
    <t>武蔵ヶ丘東NAME</t>
    <phoneticPr fontId="4"/>
  </si>
  <si>
    <t>003846</t>
  </si>
  <si>
    <t>健軍ME</t>
    <phoneticPr fontId="4"/>
  </si>
  <si>
    <t>003877</t>
  </si>
  <si>
    <t>KP新地</t>
  </si>
  <si>
    <t>010072</t>
  </si>
  <si>
    <t>KP清水西</t>
  </si>
  <si>
    <t>010113</t>
  </si>
  <si>
    <t>武蔵ヶ丘ME</t>
    <phoneticPr fontId="4"/>
  </si>
  <si>
    <t>008374</t>
    <phoneticPr fontId="4"/>
  </si>
  <si>
    <t>健軍東ME</t>
    <phoneticPr fontId="4"/>
  </si>
  <si>
    <t>007870</t>
    <phoneticPr fontId="4"/>
  </si>
  <si>
    <t>KP新南部・龍田</t>
  </si>
  <si>
    <t>010073</t>
  </si>
  <si>
    <t>KP黒髪</t>
  </si>
  <si>
    <t>010114</t>
  </si>
  <si>
    <t>新地E</t>
    <phoneticPr fontId="4"/>
  </si>
  <si>
    <t>003849</t>
  </si>
  <si>
    <t>秋津ME</t>
    <phoneticPr fontId="4"/>
  </si>
  <si>
    <t>003878</t>
  </si>
  <si>
    <t>KP清水</t>
  </si>
  <si>
    <t>010071</t>
  </si>
  <si>
    <t>KP保田窪</t>
  </si>
  <si>
    <t>010115</t>
  </si>
  <si>
    <t>新南部･龍田ME</t>
    <rPh sb="0" eb="1">
      <t>シン</t>
    </rPh>
    <rPh sb="1" eb="3">
      <t>ナンブ</t>
    </rPh>
    <rPh sb="4" eb="6">
      <t>タツタ</t>
    </rPh>
    <phoneticPr fontId="4"/>
  </si>
  <si>
    <t>009389</t>
  </si>
  <si>
    <t>秋津東MY</t>
    <phoneticPr fontId="4"/>
  </si>
  <si>
    <t>008864</t>
    <phoneticPr fontId="4"/>
  </si>
  <si>
    <t>KP新町・花園</t>
    <phoneticPr fontId="4"/>
  </si>
  <si>
    <t>010083</t>
  </si>
  <si>
    <t>KP帯山</t>
  </si>
  <si>
    <t>010116</t>
  </si>
  <si>
    <t>清水E</t>
    <phoneticPr fontId="4"/>
  </si>
  <si>
    <t>003851</t>
  </si>
  <si>
    <t>東水前寺ME</t>
    <phoneticPr fontId="4"/>
  </si>
  <si>
    <t>003879</t>
  </si>
  <si>
    <t>KP池田</t>
  </si>
  <si>
    <t>010085</t>
  </si>
  <si>
    <t>KP西部</t>
  </si>
  <si>
    <t>010117</t>
  </si>
  <si>
    <t>清水西AME</t>
    <phoneticPr fontId="4"/>
  </si>
  <si>
    <t>003852</t>
  </si>
  <si>
    <t>水前寺ME</t>
    <phoneticPr fontId="4"/>
  </si>
  <si>
    <t>008160</t>
    <phoneticPr fontId="4"/>
  </si>
  <si>
    <t>KP京町台</t>
  </si>
  <si>
    <t>010082</t>
  </si>
  <si>
    <t>KP河内</t>
  </si>
  <si>
    <t>010118</t>
  </si>
  <si>
    <t>新町・花園ME</t>
    <rPh sb="0" eb="2">
      <t>シンマチ</t>
    </rPh>
    <rPh sb="3" eb="5">
      <t>ハナゾノ</t>
    </rPh>
    <phoneticPr fontId="4"/>
  </si>
  <si>
    <t>009390</t>
  </si>
  <si>
    <t>江津ME</t>
    <phoneticPr fontId="4"/>
  </si>
  <si>
    <t>008158</t>
    <phoneticPr fontId="4"/>
  </si>
  <si>
    <t>KP御領託麻東</t>
  </si>
  <si>
    <t>010076</t>
  </si>
  <si>
    <t>KP川尻南</t>
  </si>
  <si>
    <t>010119</t>
  </si>
  <si>
    <t>池田ME</t>
    <rPh sb="0" eb="2">
      <t>イケダ</t>
    </rPh>
    <phoneticPr fontId="4"/>
  </si>
  <si>
    <t>007913</t>
    <phoneticPr fontId="4"/>
  </si>
  <si>
    <t>出水南ME</t>
    <phoneticPr fontId="4"/>
  </si>
  <si>
    <t>008159</t>
    <phoneticPr fontId="4"/>
  </si>
  <si>
    <t>KP託麻西</t>
  </si>
  <si>
    <t>010087</t>
  </si>
  <si>
    <t>KP東水前寺</t>
  </si>
  <si>
    <t>010120</t>
  </si>
  <si>
    <t>京町台E</t>
    <rPh sb="2" eb="3">
      <t>ダイ</t>
    </rPh>
    <phoneticPr fontId="4"/>
  </si>
  <si>
    <t>009937</t>
  </si>
  <si>
    <t>田迎御幸ME</t>
    <phoneticPr fontId="4"/>
  </si>
  <si>
    <t>008157</t>
  </si>
  <si>
    <t>KP大江</t>
  </si>
  <si>
    <t>010081</t>
  </si>
  <si>
    <t>KP世安</t>
  </si>
  <si>
    <t>010121</t>
  </si>
  <si>
    <t>黒髪ME</t>
    <phoneticPr fontId="4"/>
  </si>
  <si>
    <t>003855</t>
  </si>
  <si>
    <t>平成南熊本ME</t>
    <phoneticPr fontId="4"/>
  </si>
  <si>
    <t>003881</t>
  </si>
  <si>
    <t>KP小峯</t>
  </si>
  <si>
    <t>010077</t>
  </si>
  <si>
    <t>KP熊本駅前</t>
  </si>
  <si>
    <t>010122</t>
  </si>
  <si>
    <t>新屋敷渡鹿ME</t>
    <phoneticPr fontId="4"/>
  </si>
  <si>
    <t>003885</t>
  </si>
  <si>
    <t>世安ME</t>
    <phoneticPr fontId="4"/>
  </si>
  <si>
    <t>003882</t>
  </si>
  <si>
    <t>KP健軍</t>
  </si>
  <si>
    <t>010079</t>
  </si>
  <si>
    <t>KP熊本駅西</t>
  </si>
  <si>
    <t>010123</t>
  </si>
  <si>
    <t>中央北ME</t>
    <rPh sb="0" eb="2">
      <t>チュウオウ</t>
    </rPh>
    <rPh sb="2" eb="3">
      <t>キタ</t>
    </rPh>
    <phoneticPr fontId="4"/>
  </si>
  <si>
    <t>008613</t>
    <phoneticPr fontId="4"/>
  </si>
  <si>
    <t>熊本駅前ME</t>
    <phoneticPr fontId="4"/>
  </si>
  <si>
    <t>003883</t>
  </si>
  <si>
    <t>KP健軍東</t>
  </si>
  <si>
    <t>010078</t>
  </si>
  <si>
    <t>KP新屋敷・渡鹿</t>
  </si>
  <si>
    <t>010124</t>
  </si>
  <si>
    <t>中央南ME</t>
    <phoneticPr fontId="4"/>
  </si>
  <si>
    <t>008614</t>
    <phoneticPr fontId="4"/>
  </si>
  <si>
    <t>熊本駅西ME</t>
    <phoneticPr fontId="4"/>
  </si>
  <si>
    <t>003884</t>
  </si>
  <si>
    <t>KP秋津</t>
  </si>
  <si>
    <t>010080</t>
  </si>
  <si>
    <t>KP城南</t>
  </si>
  <si>
    <t>010125</t>
  </si>
  <si>
    <t>御領託麻東ME</t>
    <phoneticPr fontId="4"/>
  </si>
  <si>
    <t>008247</t>
    <phoneticPr fontId="4"/>
  </si>
  <si>
    <t>西部NME</t>
    <phoneticPr fontId="4"/>
  </si>
  <si>
    <t>003868</t>
  </si>
  <si>
    <t>KP江津</t>
  </si>
  <si>
    <t>010089</t>
  </si>
  <si>
    <t>KP城南町南</t>
  </si>
  <si>
    <t>010126</t>
  </si>
  <si>
    <t>託麻西ME</t>
    <phoneticPr fontId="4"/>
  </si>
  <si>
    <t>008380</t>
    <phoneticPr fontId="4"/>
  </si>
  <si>
    <t>飽田東･中島ME</t>
    <rPh sb="4" eb="6">
      <t>ナカシマ</t>
    </rPh>
    <phoneticPr fontId="4"/>
  </si>
  <si>
    <t>008858</t>
  </si>
  <si>
    <t>KP出水南</t>
  </si>
  <si>
    <t>010088</t>
  </si>
  <si>
    <t>KP植木</t>
  </si>
  <si>
    <t>010127</t>
  </si>
  <si>
    <t>保田窪ME</t>
    <phoneticPr fontId="4"/>
  </si>
  <si>
    <t>003861</t>
  </si>
  <si>
    <t>河内AMYE</t>
    <phoneticPr fontId="4"/>
  </si>
  <si>
    <t>003870</t>
  </si>
  <si>
    <t>KP平成南熊本</t>
    <rPh sb="6" eb="7">
      <t>モト</t>
    </rPh>
    <phoneticPr fontId="4"/>
  </si>
  <si>
    <t>010084</t>
  </si>
  <si>
    <t>KP植木北</t>
  </si>
  <si>
    <t>010128</t>
  </si>
  <si>
    <t>帯山ME</t>
    <phoneticPr fontId="4"/>
  </si>
  <si>
    <t>003862</t>
  </si>
  <si>
    <t>近見力合・川尻NAME</t>
  </si>
  <si>
    <t>008688</t>
  </si>
  <si>
    <t>KP近見力合・川尻</t>
    <phoneticPr fontId="4"/>
  </si>
  <si>
    <t>010090</t>
  </si>
  <si>
    <t>KP植木西</t>
  </si>
  <si>
    <t>010129</t>
  </si>
  <si>
    <t>大江ME</t>
    <phoneticPr fontId="4"/>
  </si>
  <si>
    <t>009166</t>
    <phoneticPr fontId="4"/>
  </si>
  <si>
    <t>川尻南AME</t>
    <phoneticPr fontId="4"/>
  </si>
  <si>
    <t>003873</t>
  </si>
  <si>
    <t>KP田迎御幸</t>
  </si>
  <si>
    <t>010130</t>
  </si>
  <si>
    <t>菊陽</t>
  </si>
  <si>
    <t>003845</t>
  </si>
  <si>
    <t>名変</t>
    <rPh sb="0" eb="2">
      <t>メイヘン</t>
    </rPh>
    <phoneticPr fontId="4"/>
  </si>
  <si>
    <t>〇</t>
  </si>
  <si>
    <t>植木NAME</t>
    <phoneticPr fontId="4"/>
  </si>
  <si>
    <t>004010</t>
  </si>
  <si>
    <t>KP水前寺</t>
  </si>
  <si>
    <t>010131</t>
  </si>
  <si>
    <t>武蔵ヶ丘</t>
  </si>
  <si>
    <t>003847</t>
  </si>
  <si>
    <t>○</t>
  </si>
  <si>
    <t>植木西AME</t>
    <phoneticPr fontId="4"/>
  </si>
  <si>
    <t>008104</t>
  </si>
  <si>
    <t>KP菊陽</t>
  </si>
  <si>
    <t>010132</t>
  </si>
  <si>
    <t>託麻西</t>
  </si>
  <si>
    <t>003860</t>
  </si>
  <si>
    <t>植木北AMYE</t>
  </si>
  <si>
    <t>004011</t>
  </si>
  <si>
    <t>KP中央北</t>
  </si>
  <si>
    <t>010133</t>
  </si>
  <si>
    <t>中央北</t>
  </si>
  <si>
    <t>003857</t>
  </si>
  <si>
    <t>城南NAME</t>
    <phoneticPr fontId="4"/>
  </si>
  <si>
    <t>003981</t>
  </si>
  <si>
    <t>KP中央南</t>
  </si>
  <si>
    <t>010134</t>
  </si>
  <si>
    <t>中央南</t>
  </si>
  <si>
    <t>003858</t>
  </si>
  <si>
    <t>城南町南NAME</t>
    <phoneticPr fontId="4"/>
  </si>
  <si>
    <t>003988</t>
  </si>
  <si>
    <t>KP飽田東・中島</t>
  </si>
  <si>
    <t>010135</t>
  </si>
  <si>
    <t>黒髪</t>
  </si>
  <si>
    <t>河内AM</t>
    <phoneticPr fontId="4"/>
  </si>
  <si>
    <t>KP秋津東</t>
  </si>
  <si>
    <t>010136</t>
  </si>
  <si>
    <t>大江･京塚</t>
  </si>
  <si>
    <t>003888</t>
  </si>
  <si>
    <t>小峯E</t>
  </si>
  <si>
    <t>新南部</t>
  </si>
  <si>
    <t>003856</t>
  </si>
  <si>
    <t>廃店</t>
    <rPh sb="0" eb="2">
      <t>ハイテン</t>
    </rPh>
    <phoneticPr fontId="4"/>
  </si>
  <si>
    <t>植木北NAMYE</t>
  </si>
  <si>
    <t>新町M</t>
  </si>
  <si>
    <t>007911</t>
  </si>
  <si>
    <t>川尻南NME</t>
    <phoneticPr fontId="4"/>
  </si>
  <si>
    <t>清水西</t>
  </si>
  <si>
    <t>城南E</t>
    <phoneticPr fontId="4"/>
  </si>
  <si>
    <t>菊陽M</t>
  </si>
  <si>
    <t>城南町南E</t>
    <phoneticPr fontId="4"/>
  </si>
  <si>
    <t>武蔵ヶ丘東</t>
  </si>
  <si>
    <t/>
  </si>
  <si>
    <t>大江</t>
  </si>
  <si>
    <t>保田窪</t>
  </si>
  <si>
    <t>帯山</t>
  </si>
  <si>
    <t>京町･坪井E</t>
  </si>
  <si>
    <t>007966</t>
  </si>
  <si>
    <t>部  数  計</t>
  </si>
  <si>
    <t>折込部数計</t>
  </si>
  <si>
    <t>ページ計</t>
    <rPh sb="3" eb="4">
      <t>ケイ</t>
    </rPh>
    <phoneticPr fontId="4"/>
  </si>
  <si>
    <t>※管理料等「○」300円/1販売店/2000枚　「◇」150円/１販売店/1000枚　※この部数は各新聞の折込センターの発表によるものです。</t>
    <rPh sb="22" eb="23">
      <t>マイ</t>
    </rPh>
    <rPh sb="41" eb="42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</si>
  <si>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</si>
  <si>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</si>
  <si>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【くまにち・プラス・ポスティング】　</t>
    <phoneticPr fontId="3"/>
  </si>
  <si>
    <t>ご利用についての注意事項</t>
    <phoneticPr fontId="4"/>
  </si>
  <si>
    <t>※新聞折込と同時にお申込ください。</t>
    <rPh sb="1" eb="3">
      <t>シンブン</t>
    </rPh>
    <rPh sb="3" eb="5">
      <t>オリコミ</t>
    </rPh>
    <rPh sb="6" eb="8">
      <t>ドウジ</t>
    </rPh>
    <rPh sb="10" eb="12">
      <t>モウシコ</t>
    </rPh>
    <phoneticPr fontId="3"/>
  </si>
  <si>
    <t>※配布日は金曜または土曜の配布指定日です。</t>
    <rPh sb="1" eb="3">
      <t>ハイフ</t>
    </rPh>
    <rPh sb="3" eb="4">
      <t>ビ</t>
    </rPh>
    <rPh sb="5" eb="7">
      <t>キンヨウ</t>
    </rPh>
    <rPh sb="10" eb="12">
      <t>ドヨウ</t>
    </rPh>
    <rPh sb="13" eb="15">
      <t>ハイフ</t>
    </rPh>
    <rPh sb="15" eb="17">
      <t>シテイ</t>
    </rPh>
    <rPh sb="17" eb="18">
      <t>ヒ</t>
    </rPh>
    <phoneticPr fontId="3"/>
  </si>
  <si>
    <t>(新聞休刊日はポスティングを行いません)</t>
    <phoneticPr fontId="3"/>
  </si>
  <si>
    <t>※お申込は各販売店フル部数での受付となります。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3"/>
  </si>
  <si>
    <t>【変更履歴】</t>
    <rPh sb="1" eb="3">
      <t>ヘンコウ</t>
    </rPh>
    <rPh sb="3" eb="5">
      <t>リレキ</t>
    </rPh>
    <phoneticPr fontId="4"/>
  </si>
  <si>
    <t>●R3.6日経「水前寺・南熊本」「中央」廃店し、熊日26販売店へ合売化。</t>
    <phoneticPr fontId="4"/>
  </si>
  <si>
    <t>●R6.7毎日「健軍東」「県庁通り」廃店、熊日「東水前寺ME」「保田窪ME」「帯山ME」</t>
    <rPh sb="5" eb="7">
      <t>マイニチ</t>
    </rPh>
    <rPh sb="8" eb="11">
      <t>ケングンヒガシ</t>
    </rPh>
    <rPh sb="13" eb="15">
      <t>ケンチョウ</t>
    </rPh>
    <rPh sb="15" eb="16">
      <t>トオ</t>
    </rPh>
    <rPh sb="18" eb="20">
      <t>ハイテン</t>
    </rPh>
    <rPh sb="21" eb="23">
      <t>クマニチ</t>
    </rPh>
    <rPh sb="24" eb="25">
      <t>ヒガシ</t>
    </rPh>
    <rPh sb="25" eb="28">
      <t>スイゼンジ</t>
    </rPh>
    <rPh sb="32" eb="35">
      <t>ホタクボ</t>
    </rPh>
    <rPh sb="39" eb="41">
      <t>オビヤマ</t>
    </rPh>
    <phoneticPr fontId="3"/>
  </si>
  <si>
    <t>●R7.4朝日「城南NM」廃店に伴い、熊日「川尻南AME」、熊日「城南NAME」、</t>
    <rPh sb="5" eb="7">
      <t>アサヒ</t>
    </rPh>
    <rPh sb="8" eb="10">
      <t>ジョウナン</t>
    </rPh>
    <rPh sb="13" eb="15">
      <t>ハイテン</t>
    </rPh>
    <rPh sb="16" eb="17">
      <t>トモナ</t>
    </rPh>
    <rPh sb="19" eb="21">
      <t>クマニチ</t>
    </rPh>
    <rPh sb="22" eb="24">
      <t>カワシリ</t>
    </rPh>
    <rPh sb="24" eb="25">
      <t>ナン</t>
    </rPh>
    <rPh sb="30" eb="32">
      <t>クマニチ</t>
    </rPh>
    <rPh sb="33" eb="35">
      <t>ジョウナン</t>
    </rPh>
    <phoneticPr fontId="3"/>
  </si>
  <si>
    <t>●R4.4日経「九品寺K」廃店、日経「新屋敷・渡鹿K」、「出水南K」、</t>
    <rPh sb="5" eb="7">
      <t>ニッケイ</t>
    </rPh>
    <rPh sb="8" eb="11">
      <t>クホンジ</t>
    </rPh>
    <rPh sb="13" eb="15">
      <t>ハイテン</t>
    </rPh>
    <rPh sb="16" eb="18">
      <t>ニッケイ</t>
    </rPh>
    <rPh sb="19" eb="22">
      <t>シンヤシキ</t>
    </rPh>
    <rPh sb="23" eb="25">
      <t>トロク</t>
    </rPh>
    <rPh sb="29" eb="32">
      <t>イズミミナミ</t>
    </rPh>
    <phoneticPr fontId="4"/>
  </si>
  <si>
    <t>　「小峯E」「健軍東ME」「健軍ME」「大江ME」「託麻西ME」へ合売、熊日「小峯ME」名変</t>
    <rPh sb="2" eb="4">
      <t>コミネ</t>
    </rPh>
    <rPh sb="7" eb="10">
      <t>ケングンヒガシ</t>
    </rPh>
    <rPh sb="14" eb="16">
      <t>ケングン</t>
    </rPh>
    <rPh sb="20" eb="22">
      <t>オオエ</t>
    </rPh>
    <rPh sb="26" eb="27">
      <t>タク</t>
    </rPh>
    <rPh sb="27" eb="28">
      <t>マ</t>
    </rPh>
    <rPh sb="28" eb="29">
      <t>ニシ</t>
    </rPh>
    <rPh sb="33" eb="35">
      <t>ゴウバイ</t>
    </rPh>
    <rPh sb="36" eb="38">
      <t>クマニチ</t>
    </rPh>
    <rPh sb="39" eb="41">
      <t>コミネ</t>
    </rPh>
    <rPh sb="44" eb="46">
      <t>メイヘン</t>
    </rPh>
    <phoneticPr fontId="3"/>
  </si>
  <si>
    <t>　　熊日「城南町南E」へ分割。熊日「城南町南NAME」へ名変</t>
    <rPh sb="12" eb="14">
      <t>ブンカツ</t>
    </rPh>
    <rPh sb="28" eb="30">
      <t>メイヘン</t>
    </rPh>
    <phoneticPr fontId="4"/>
  </si>
  <si>
    <t>　「平成・南熊本K」へ分割</t>
    <phoneticPr fontId="4"/>
  </si>
  <si>
    <t>●R7.4熊日「健軍ME」、「健軍東ME」の一部エリアを「小峯ME」へ譲渡</t>
    <rPh sb="5" eb="7">
      <t>クマニチ</t>
    </rPh>
    <rPh sb="22" eb="24">
      <t>イチブ</t>
    </rPh>
    <rPh sb="35" eb="37">
      <t>ジョウト</t>
    </rPh>
    <phoneticPr fontId="3"/>
  </si>
  <si>
    <t>●R7.4朝日「宇土」廃店、熊日「川尻南NME」、熊日「宇土NME」、「宇土北NAME」、「不知火NAME」へ分割、</t>
    <rPh sb="5" eb="7">
      <t>アサヒ</t>
    </rPh>
    <rPh sb="8" eb="10">
      <t>ウト</t>
    </rPh>
    <rPh sb="11" eb="13">
      <t>ハイテン</t>
    </rPh>
    <rPh sb="14" eb="16">
      <t>クマニチ</t>
    </rPh>
    <rPh sb="17" eb="20">
      <t>カワシリミナミ</t>
    </rPh>
    <rPh sb="25" eb="27">
      <t>クマニチ</t>
    </rPh>
    <rPh sb="28" eb="30">
      <t>ウト</t>
    </rPh>
    <rPh sb="36" eb="39">
      <t>ウトキタ</t>
    </rPh>
    <rPh sb="46" eb="49">
      <t>シラヌイ</t>
    </rPh>
    <rPh sb="55" eb="57">
      <t>ブンカツ</t>
    </rPh>
    <phoneticPr fontId="3"/>
  </si>
  <si>
    <t>●R5.9読売より河内エリア譲渡により熊日「河内AM」から「河内AMY」へ名変。</t>
    <rPh sb="5" eb="7">
      <t>ヨミウリ</t>
    </rPh>
    <rPh sb="9" eb="11">
      <t>カワチ</t>
    </rPh>
    <rPh sb="14" eb="16">
      <t>ジョウト</t>
    </rPh>
    <rPh sb="19" eb="21">
      <t>クマニチ</t>
    </rPh>
    <rPh sb="22" eb="24">
      <t>カワチ</t>
    </rPh>
    <rPh sb="30" eb="32">
      <t>カワチ</t>
    </rPh>
    <rPh sb="37" eb="39">
      <t>メイヘン</t>
    </rPh>
    <phoneticPr fontId="4"/>
  </si>
  <si>
    <t>　熊日「宇土NAME」へ名変</t>
    <phoneticPr fontId="3"/>
  </si>
  <si>
    <t>●R6.4熊日「京町・坪井E」が熊日「京町台E」へ名称のみ変更</t>
    <rPh sb="5" eb="7">
      <t>クマニチ</t>
    </rPh>
    <rPh sb="8" eb="10">
      <t>キョウマチ</t>
    </rPh>
    <rPh sb="11" eb="13">
      <t>ツボイ</t>
    </rPh>
    <rPh sb="16" eb="18">
      <t>クマニチ</t>
    </rPh>
    <rPh sb="19" eb="22">
      <t>キョウマチダイ</t>
    </rPh>
    <rPh sb="25" eb="27">
      <t>メイショウ</t>
    </rPh>
    <rPh sb="29" eb="31">
      <t>ヘンコウ</t>
    </rPh>
    <phoneticPr fontId="4"/>
  </si>
  <si>
    <t>熊本県折込部数表(6-2)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</si>
  <si>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6"/>
  </si>
  <si>
    <t>朝日新聞  02</t>
    <phoneticPr fontId="4"/>
  </si>
  <si>
    <t>毎日新聞  03</t>
    <phoneticPr fontId="4"/>
  </si>
  <si>
    <t>読売新聞  04</t>
    <phoneticPr fontId="4"/>
  </si>
  <si>
    <t>熊本市2-2</t>
    <rPh sb="0" eb="2">
      <t>クマモト</t>
    </rPh>
    <rPh sb="2" eb="3">
      <t>シ</t>
    </rPh>
    <phoneticPr fontId="3"/>
  </si>
  <si>
    <t>清水中央</t>
    <rPh sb="0" eb="2">
      <t>シミズ</t>
    </rPh>
    <rPh sb="2" eb="4">
      <t>チュウオウ</t>
    </rPh>
    <phoneticPr fontId="3"/>
  </si>
  <si>
    <t>008540</t>
    <phoneticPr fontId="3"/>
  </si>
  <si>
    <t>廃店</t>
    <rPh sb="0" eb="2">
      <t>ハイテン</t>
    </rPh>
    <phoneticPr fontId="3"/>
  </si>
  <si>
    <t>◇</t>
  </si>
  <si>
    <t>光の森・竜田NM</t>
    <rPh sb="4" eb="6">
      <t>タツダ</t>
    </rPh>
    <phoneticPr fontId="3"/>
  </si>
  <si>
    <t>009501</t>
  </si>
  <si>
    <t>003799</t>
  </si>
  <si>
    <t>光の森</t>
  </si>
  <si>
    <t>003826</t>
  </si>
  <si>
    <t>竜田楠</t>
    <rPh sb="0" eb="2">
      <t>タツタ</t>
    </rPh>
    <rPh sb="2" eb="3">
      <t>クスノキ</t>
    </rPh>
    <phoneticPr fontId="3"/>
  </si>
  <si>
    <t>008539</t>
    <phoneticPr fontId="3"/>
  </si>
  <si>
    <t>清水西NM</t>
    <rPh sb="0" eb="3">
      <t>シミズニシ</t>
    </rPh>
    <phoneticPr fontId="3"/>
  </si>
  <si>
    <t>008256</t>
    <phoneticPr fontId="3"/>
  </si>
  <si>
    <t>003802</t>
  </si>
  <si>
    <t>菊陽東</t>
  </si>
  <si>
    <t>003827</t>
  </si>
  <si>
    <t>008538</t>
  </si>
  <si>
    <t>黒髪・清水NM</t>
    <rPh sb="3" eb="5">
      <t>シミズ</t>
    </rPh>
    <phoneticPr fontId="3"/>
  </si>
  <si>
    <t>009500</t>
  </si>
  <si>
    <t>健軍東</t>
  </si>
  <si>
    <t>003803</t>
  </si>
  <si>
    <t>北熊本</t>
  </si>
  <si>
    <t>003814</t>
  </si>
  <si>
    <t>008541</t>
  </si>
  <si>
    <t>新屋敷渡鹿N</t>
    <phoneticPr fontId="3"/>
  </si>
  <si>
    <t>003790</t>
    <phoneticPr fontId="3"/>
  </si>
  <si>
    <t>県庁通り</t>
  </si>
  <si>
    <t>003805</t>
  </si>
  <si>
    <t>清水･麻生田</t>
  </si>
  <si>
    <t>003828</t>
  </si>
  <si>
    <t>007663</t>
  </si>
  <si>
    <t>託麻長嶺N</t>
    <phoneticPr fontId="3"/>
  </si>
  <si>
    <t>003775</t>
    <phoneticPr fontId="3"/>
  </si>
  <si>
    <t>立田</t>
  </si>
  <si>
    <t>003815</t>
  </si>
  <si>
    <t>健軍東部</t>
  </si>
  <si>
    <t>003766</t>
  </si>
  <si>
    <t>帯山N</t>
    <phoneticPr fontId="3"/>
  </si>
  <si>
    <t>003776</t>
    <phoneticPr fontId="3"/>
  </si>
  <si>
    <t>龍南</t>
  </si>
  <si>
    <t>003816</t>
  </si>
  <si>
    <t>健軍西</t>
  </si>
  <si>
    <t>003767</t>
  </si>
  <si>
    <t>健軍NE</t>
    <phoneticPr fontId="3"/>
  </si>
  <si>
    <t>009936</t>
  </si>
  <si>
    <t>池田・徳王</t>
    <rPh sb="0" eb="2">
      <t>イケダ</t>
    </rPh>
    <rPh sb="3" eb="5">
      <t>トクオウ</t>
    </rPh>
    <phoneticPr fontId="3"/>
  </si>
  <si>
    <t>008800</t>
    <phoneticPr fontId="3"/>
  </si>
  <si>
    <t>秋津</t>
  </si>
  <si>
    <t>003760</t>
  </si>
  <si>
    <t>秋津NE</t>
    <phoneticPr fontId="3"/>
  </si>
  <si>
    <t>003778</t>
    <phoneticPr fontId="3"/>
  </si>
  <si>
    <t>上くまもと・花園</t>
    <rPh sb="0" eb="1">
      <t>カミ</t>
    </rPh>
    <rPh sb="6" eb="8">
      <t>ハナゾノ</t>
    </rPh>
    <phoneticPr fontId="3"/>
  </si>
  <si>
    <t>008923</t>
    <phoneticPr fontId="3"/>
  </si>
  <si>
    <t>託麻･長嶺</t>
  </si>
  <si>
    <t>007662</t>
  </si>
  <si>
    <t>近見川尻N</t>
    <phoneticPr fontId="3"/>
  </si>
  <si>
    <t>003788</t>
    <phoneticPr fontId="3"/>
  </si>
  <si>
    <t>中央</t>
  </si>
  <si>
    <t>003819</t>
  </si>
  <si>
    <t>清水西</t>
    <rPh sb="0" eb="3">
      <t>シミズニシ</t>
    </rPh>
    <phoneticPr fontId="3"/>
  </si>
  <si>
    <t>008248</t>
    <phoneticPr fontId="3"/>
  </si>
  <si>
    <t>水前寺N</t>
    <phoneticPr fontId="3"/>
  </si>
  <si>
    <t>003789</t>
    <phoneticPr fontId="3"/>
  </si>
  <si>
    <t>九品寺･大江</t>
  </si>
  <si>
    <t>003829</t>
  </si>
  <si>
    <t>光の森・竜田</t>
    <rPh sb="0" eb="1">
      <t>ヒカリ</t>
    </rPh>
    <rPh sb="2" eb="3">
      <t>モリ</t>
    </rPh>
    <rPh sb="4" eb="6">
      <t>タツダ</t>
    </rPh>
    <phoneticPr fontId="3"/>
  </si>
  <si>
    <t>009503</t>
  </si>
  <si>
    <t>西熊本NM</t>
    <rPh sb="0" eb="3">
      <t>ニシクマモト</t>
    </rPh>
    <phoneticPr fontId="3"/>
  </si>
  <si>
    <t>009387</t>
  </si>
  <si>
    <t>水前寺･出水</t>
  </si>
  <si>
    <t>003830</t>
  </si>
  <si>
    <t>黒髪・清水</t>
    <rPh sb="0" eb="2">
      <t>クロカミ</t>
    </rPh>
    <rPh sb="3" eb="5">
      <t>シミズ</t>
    </rPh>
    <phoneticPr fontId="3"/>
  </si>
  <si>
    <t>009502</t>
  </si>
  <si>
    <t>京町坪井NM</t>
    <rPh sb="2" eb="4">
      <t>ツボイ</t>
    </rPh>
    <phoneticPr fontId="3"/>
  </si>
  <si>
    <t>009386</t>
  </si>
  <si>
    <t>長嶺･託麻</t>
  </si>
  <si>
    <t>003831</t>
  </si>
  <si>
    <t>新屋敷渡鹿</t>
    <rPh sb="0" eb="1">
      <t>シン</t>
    </rPh>
    <rPh sb="1" eb="3">
      <t>ヤシキ</t>
    </rPh>
    <rPh sb="3" eb="4">
      <t>ト</t>
    </rPh>
    <rPh sb="4" eb="5">
      <t>ロク</t>
    </rPh>
    <phoneticPr fontId="3"/>
  </si>
  <si>
    <t>008542</t>
    <phoneticPr fontId="3"/>
  </si>
  <si>
    <t>八王寺N</t>
    <rPh sb="0" eb="3">
      <t>ハチオウジ</t>
    </rPh>
    <phoneticPr fontId="3"/>
  </si>
  <si>
    <t>009388</t>
  </si>
  <si>
    <t>帯山･尾ﾉ上</t>
  </si>
  <si>
    <t>003820</t>
  </si>
  <si>
    <t>熊本南</t>
    <rPh sb="0" eb="3">
      <t>クマモトミナミ</t>
    </rPh>
    <phoneticPr fontId="3"/>
  </si>
  <si>
    <t>009340</t>
  </si>
  <si>
    <t>清水中央M</t>
    <rPh sb="2" eb="4">
      <t>チュウオウ</t>
    </rPh>
    <phoneticPr fontId="3"/>
  </si>
  <si>
    <t>008379</t>
    <phoneticPr fontId="3"/>
  </si>
  <si>
    <t>健軍北</t>
  </si>
  <si>
    <t>003821</t>
  </si>
  <si>
    <t>西熊本</t>
    <rPh sb="0" eb="3">
      <t>ニシクマモト</t>
    </rPh>
    <phoneticPr fontId="3"/>
  </si>
  <si>
    <t>009383</t>
  </si>
  <si>
    <t>竜田楠M</t>
  </si>
  <si>
    <t>008378</t>
    <phoneticPr fontId="3"/>
  </si>
  <si>
    <t>健軍</t>
  </si>
  <si>
    <t>003822</t>
  </si>
  <si>
    <t>京町坪井</t>
    <rPh sb="2" eb="4">
      <t>ツボイ</t>
    </rPh>
    <phoneticPr fontId="3"/>
  </si>
  <si>
    <t>009384</t>
  </si>
  <si>
    <t>003785</t>
  </si>
  <si>
    <t>健軍にし</t>
  </si>
  <si>
    <t>003837</t>
  </si>
  <si>
    <t>八王寺</t>
    <rPh sb="0" eb="3">
      <t>ハチオウジ</t>
    </rPh>
    <phoneticPr fontId="3"/>
  </si>
  <si>
    <t>009385</t>
  </si>
  <si>
    <t>003774</t>
  </si>
  <si>
    <t>003823</t>
  </si>
  <si>
    <t>水前寺</t>
    <rPh sb="0" eb="3">
      <t>スイゼンジ</t>
    </rPh>
    <phoneticPr fontId="3"/>
  </si>
  <si>
    <t>009423</t>
    <phoneticPr fontId="3"/>
  </si>
  <si>
    <t>光の森・竜田M</t>
    <rPh sb="4" eb="6">
      <t>タツダ</t>
    </rPh>
    <phoneticPr fontId="3"/>
  </si>
  <si>
    <t>田迎御幸</t>
  </si>
  <si>
    <t>003832</t>
  </si>
  <si>
    <t>清水西M</t>
    <rPh sb="0" eb="3">
      <t>シミズニシ</t>
    </rPh>
    <phoneticPr fontId="3"/>
  </si>
  <si>
    <t>本山世安</t>
  </si>
  <si>
    <t>003833</t>
  </si>
  <si>
    <t>黒髪・清水M</t>
    <rPh sb="3" eb="5">
      <t>シミズ</t>
    </rPh>
    <phoneticPr fontId="3"/>
  </si>
  <si>
    <t>横手新町</t>
  </si>
  <si>
    <t>003834</t>
  </si>
  <si>
    <t>新屋敷渡鹿</t>
  </si>
  <si>
    <t>田崎城山</t>
  </si>
  <si>
    <t>003835</t>
  </si>
  <si>
    <t>託麻長嶺</t>
  </si>
  <si>
    <t>近見川尻</t>
  </si>
  <si>
    <t>003836</t>
  </si>
  <si>
    <t>植木</t>
  </si>
  <si>
    <t>003825</t>
  </si>
  <si>
    <t>○</t>
    <phoneticPr fontId="3"/>
  </si>
  <si>
    <t>城南</t>
  </si>
  <si>
    <t>003977</t>
    <phoneticPr fontId="3"/>
  </si>
  <si>
    <t>水前寺</t>
  </si>
  <si>
    <t>西熊本M</t>
    <rPh sb="0" eb="3">
      <t>ニシクマモト</t>
    </rPh>
    <phoneticPr fontId="3"/>
  </si>
  <si>
    <t>京町坪井M</t>
    <rPh sb="2" eb="4">
      <t>ツボイ</t>
    </rPh>
    <phoneticPr fontId="3"/>
  </si>
  <si>
    <t>健軍東部N</t>
    <phoneticPr fontId="3"/>
  </si>
  <si>
    <t>003792</t>
    <phoneticPr fontId="3"/>
  </si>
  <si>
    <t>健軍西NE</t>
    <phoneticPr fontId="3"/>
  </si>
  <si>
    <t>003777</t>
    <phoneticPr fontId="3"/>
  </si>
  <si>
    <t>城南NM</t>
  </si>
  <si>
    <t>003975</t>
    <phoneticPr fontId="3"/>
  </si>
  <si>
    <t>熊本市・熊日・日経</t>
    <rPh sb="0" eb="3">
      <t>クマモトシ</t>
    </rPh>
    <rPh sb="4" eb="6">
      <t>クマニチ</t>
    </rPh>
    <rPh sb="7" eb="9">
      <t>ニッケイ</t>
    </rPh>
    <phoneticPr fontId="3"/>
  </si>
  <si>
    <t>※管理料等　「◇」150円/１販売店/1000枚 「○」300円/1販売店/2000枚　　※この部数は各新聞の折込センターの発表によるものです。</t>
    <rPh sb="42" eb="43">
      <t>マイ</t>
    </rPh>
    <phoneticPr fontId="4"/>
  </si>
  <si>
    <t>●R5.4毎日「大江」廃店し、熊日「新南部・龍田M」「大江M」「新屋敷・渡鹿M」へ分割。</t>
    <rPh sb="5" eb="7">
      <t>マイニチ</t>
    </rPh>
    <rPh sb="8" eb="10">
      <t>オオエ</t>
    </rPh>
    <rPh sb="11" eb="13">
      <t>ハイテン</t>
    </rPh>
    <rPh sb="15" eb="17">
      <t>クマニチ</t>
    </rPh>
    <rPh sb="18" eb="21">
      <t>シンナンブ</t>
    </rPh>
    <rPh sb="22" eb="24">
      <t>タツダ</t>
    </rPh>
    <rPh sb="27" eb="29">
      <t>オオエ</t>
    </rPh>
    <rPh sb="32" eb="35">
      <t>シンヤシキ</t>
    </rPh>
    <rPh sb="36" eb="38">
      <t>トロク</t>
    </rPh>
    <rPh sb="41" eb="43">
      <t>ブンカツ</t>
    </rPh>
    <phoneticPr fontId="3"/>
  </si>
  <si>
    <t>●R5.9読売「田崎城山」より河内エリアを熊日「河内AM」へ譲渡。</t>
    <rPh sb="5" eb="7">
      <t>ヨミウリ</t>
    </rPh>
    <rPh sb="8" eb="10">
      <t>タサキ</t>
    </rPh>
    <rPh sb="10" eb="12">
      <t>シロヤマ</t>
    </rPh>
    <rPh sb="15" eb="17">
      <t>カワチ</t>
    </rPh>
    <rPh sb="21" eb="23">
      <t>クマニチ</t>
    </rPh>
    <rPh sb="24" eb="26">
      <t>カワチ</t>
    </rPh>
    <rPh sb="30" eb="32">
      <t>ジョウト</t>
    </rPh>
    <phoneticPr fontId="3"/>
  </si>
  <si>
    <t>●R6.11上益城郡読売「甲佐」廃店し熊本市読売「城南」へ一部区域移動、上益城郡熊日「嘉島NAME」</t>
    <rPh sb="6" eb="7">
      <t>ウエ</t>
    </rPh>
    <rPh sb="7" eb="9">
      <t>マシキ</t>
    </rPh>
    <rPh sb="9" eb="10">
      <t>グン</t>
    </rPh>
    <rPh sb="10" eb="12">
      <t>ヨミウリ</t>
    </rPh>
    <rPh sb="13" eb="15">
      <t>コウサ</t>
    </rPh>
    <rPh sb="16" eb="18">
      <t>ハイテン</t>
    </rPh>
    <rPh sb="19" eb="22">
      <t>クマモトシ</t>
    </rPh>
    <rPh sb="22" eb="24">
      <t>ヨミウリ</t>
    </rPh>
    <rPh sb="25" eb="27">
      <t>ジョウナン</t>
    </rPh>
    <rPh sb="29" eb="31">
      <t>イチブ</t>
    </rPh>
    <rPh sb="31" eb="35">
      <t>クイキイドウ</t>
    </rPh>
    <rPh sb="36" eb="37">
      <t>ウエ</t>
    </rPh>
    <rPh sb="37" eb="39">
      <t>マシキ</t>
    </rPh>
    <rPh sb="39" eb="40">
      <t>グン</t>
    </rPh>
    <rPh sb="40" eb="42">
      <t>クマニチ</t>
    </rPh>
    <rPh sb="43" eb="45">
      <t>カシマ</t>
    </rPh>
    <phoneticPr fontId="3"/>
  </si>
  <si>
    <t>●R5.4西日本熊本市内の14店廃店し、朝日熊本市内１４店へ合売化、</t>
    <rPh sb="5" eb="6">
      <t>ニシ</t>
    </rPh>
    <rPh sb="6" eb="8">
      <t>ニホン</t>
    </rPh>
    <rPh sb="8" eb="10">
      <t>クマモト</t>
    </rPh>
    <rPh sb="10" eb="12">
      <t>シナイ</t>
    </rPh>
    <rPh sb="15" eb="16">
      <t>テン</t>
    </rPh>
    <rPh sb="16" eb="18">
      <t>ハイテン</t>
    </rPh>
    <rPh sb="20" eb="22">
      <t>アサヒ</t>
    </rPh>
    <rPh sb="22" eb="26">
      <t>クマモトシナイ</t>
    </rPh>
    <rPh sb="28" eb="29">
      <t>テン</t>
    </rPh>
    <rPh sb="30" eb="33">
      <t>ゴウバイカ</t>
    </rPh>
    <phoneticPr fontId="3"/>
  </si>
  <si>
    <t>●R6.4朝日「健軍東部N」廃店、「健軍西NE」へ統合し、「健軍NE」へ名称変更。</t>
    <rPh sb="5" eb="7">
      <t>アサヒ</t>
    </rPh>
    <rPh sb="8" eb="12">
      <t>ケングントウブ</t>
    </rPh>
    <rPh sb="14" eb="16">
      <t>ハイテン</t>
    </rPh>
    <rPh sb="18" eb="20">
      <t>ケングン</t>
    </rPh>
    <rPh sb="20" eb="21">
      <t>ニシ</t>
    </rPh>
    <rPh sb="25" eb="27">
      <t>トウゴウ</t>
    </rPh>
    <rPh sb="30" eb="32">
      <t>ケングン</t>
    </rPh>
    <rPh sb="36" eb="38">
      <t>メイショウ</t>
    </rPh>
    <rPh sb="38" eb="40">
      <t>ヘンコウ</t>
    </rPh>
    <phoneticPr fontId="3"/>
  </si>
  <si>
    <t>　下益城郡熊日「砥用・甲佐AMYE」、宇城市熊日「豊野NAMYE」、八代郡熊日「宮原NAME」へ合売化、</t>
    <rPh sb="36" eb="37">
      <t>グン</t>
    </rPh>
    <phoneticPr fontId="3"/>
  </si>
  <si>
    <t xml:space="preserve">  西日本「熊本南」は朝日「近見川尻」へ含む。</t>
    <phoneticPr fontId="3"/>
  </si>
  <si>
    <t>　熊日「嘉島NAMYE」「宮原NAMYE」へ名称変更</t>
    <rPh sb="1" eb="3">
      <t>クマニチ</t>
    </rPh>
    <rPh sb="4" eb="6">
      <t>カシマ</t>
    </rPh>
    <rPh sb="13" eb="15">
      <t>ミヤハラ</t>
    </rPh>
    <rPh sb="22" eb="24">
      <t>メイショウ</t>
    </rPh>
    <rPh sb="24" eb="26">
      <t>ヘンコウ</t>
    </rPh>
    <phoneticPr fontId="3"/>
  </si>
  <si>
    <t>●R5.4毎日「帯山」廃店し、熊日「新南部・龍田M」「帯山」「託麻西M」「保田窪」へ</t>
    <rPh sb="5" eb="7">
      <t>マイニチ</t>
    </rPh>
    <rPh sb="8" eb="10">
      <t>オビヤマ</t>
    </rPh>
    <rPh sb="11" eb="13">
      <t>ハイテン</t>
    </rPh>
    <rPh sb="15" eb="17">
      <t>クマニチ</t>
    </rPh>
    <rPh sb="18" eb="21">
      <t>シンナンブ</t>
    </rPh>
    <rPh sb="22" eb="24">
      <t>タツダ</t>
    </rPh>
    <rPh sb="27" eb="29">
      <t>オビヤマ</t>
    </rPh>
    <rPh sb="31" eb="34">
      <t>タクマニシ</t>
    </rPh>
    <rPh sb="37" eb="40">
      <t>ホタクボ</t>
    </rPh>
    <phoneticPr fontId="3"/>
  </si>
  <si>
    <t>●R7.4朝日「城南NM」廃店、熊日「川尻南NME」、熊日「城南E」、熊日「城南町南E」合売化</t>
    <rPh sb="5" eb="7">
      <t>アサヒ</t>
    </rPh>
    <rPh sb="8" eb="10">
      <t>ジョウナン</t>
    </rPh>
    <rPh sb="13" eb="15">
      <t>ハイテン</t>
    </rPh>
    <rPh sb="16" eb="18">
      <t>クマニチ</t>
    </rPh>
    <rPh sb="19" eb="21">
      <t>カワシリ</t>
    </rPh>
    <rPh sb="21" eb="22">
      <t>ナン</t>
    </rPh>
    <rPh sb="27" eb="29">
      <t>クマニチ</t>
    </rPh>
    <rPh sb="30" eb="32">
      <t>ジョウナン</t>
    </rPh>
    <rPh sb="35" eb="37">
      <t>クマニチ</t>
    </rPh>
    <rPh sb="38" eb="41">
      <t>ジョウナンマチ</t>
    </rPh>
    <rPh sb="41" eb="42">
      <t>ミナミ</t>
    </rPh>
    <rPh sb="44" eb="47">
      <t>ゴウバイカ</t>
    </rPh>
    <phoneticPr fontId="3"/>
  </si>
  <si>
    <t>　分割、熊日「帯山M」「保田窪M」へ名称変更</t>
    <rPh sb="7" eb="9">
      <t>クマニチ</t>
    </rPh>
    <rPh sb="10" eb="12">
      <t>オビヤマ</t>
    </rPh>
    <rPh sb="15" eb="18">
      <t>ホタクボメイショウヘンコウ</t>
    </rPh>
    <phoneticPr fontId="3"/>
  </si>
  <si>
    <t>●R6.9読売「城南」より宇城市熊日「豊野NAMYE」へ一部譲渡</t>
  </si>
  <si>
    <t>熊本県折込部数表(6-3)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</si>
  <si>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熊本日日新聞　14</t>
    <rPh sb="0" eb="2">
      <t>クマモト</t>
    </rPh>
    <rPh sb="2" eb="4">
      <t>ニチニチ</t>
    </rPh>
    <rPh sb="4" eb="6">
      <t>シンブン</t>
    </rPh>
    <phoneticPr fontId="4"/>
  </si>
  <si>
    <t>荒尾市</t>
    <rPh sb="0" eb="3">
      <t>アラオシ</t>
    </rPh>
    <phoneticPr fontId="3"/>
  </si>
  <si>
    <t>荒尾E</t>
    <phoneticPr fontId="3"/>
  </si>
  <si>
    <t>003914</t>
  </si>
  <si>
    <t>荒尾</t>
  </si>
  <si>
    <t>008390</t>
    <phoneticPr fontId="3"/>
  </si>
  <si>
    <t>荒尾南部</t>
  </si>
  <si>
    <t>003920</t>
  </si>
  <si>
    <t>003921</t>
  </si>
  <si>
    <t>荒尾NAME</t>
    <phoneticPr fontId="3"/>
  </si>
  <si>
    <t>003923</t>
  </si>
  <si>
    <t>KP荒尾</t>
  </si>
  <si>
    <t>010091</t>
  </si>
  <si>
    <t>荒尾南</t>
    <phoneticPr fontId="3"/>
  </si>
  <si>
    <t>003915</t>
  </si>
  <si>
    <t>003917</t>
  </si>
  <si>
    <t>003918</t>
  </si>
  <si>
    <t>荒尾南</t>
  </si>
  <si>
    <t>003922</t>
  </si>
  <si>
    <t>荒尾南NAME</t>
    <phoneticPr fontId="3"/>
  </si>
  <si>
    <t>003924</t>
  </si>
  <si>
    <t>KP荒尾南</t>
  </si>
  <si>
    <t>010092</t>
  </si>
  <si>
    <t>荒尾南</t>
    <rPh sb="0" eb="2">
      <t>アラオ</t>
    </rPh>
    <rPh sb="2" eb="3">
      <t>ミナミ</t>
    </rPh>
    <phoneticPr fontId="3"/>
  </si>
  <si>
    <t>008381</t>
    <phoneticPr fontId="3"/>
  </si>
  <si>
    <t>荒尾山手</t>
  </si>
  <si>
    <t>003919</t>
  </si>
  <si>
    <t>荒尾南NA</t>
    <phoneticPr fontId="3"/>
  </si>
  <si>
    <t>名変</t>
    <rPh sb="0" eb="2">
      <t>メイヘン</t>
    </rPh>
    <phoneticPr fontId="3"/>
  </si>
  <si>
    <t>荒尾NAE</t>
    <phoneticPr fontId="3"/>
  </si>
  <si>
    <t>長洲</t>
  </si>
  <si>
    <t>003991</t>
  </si>
  <si>
    <t>008391</t>
    <phoneticPr fontId="3"/>
  </si>
  <si>
    <t>003994</t>
  </si>
  <si>
    <t>003995</t>
  </si>
  <si>
    <t>長洲NAME</t>
    <phoneticPr fontId="3"/>
  </si>
  <si>
    <t>003999</t>
  </si>
  <si>
    <t>KP長洲</t>
  </si>
  <si>
    <t>010093</t>
  </si>
  <si>
    <t>003993</t>
  </si>
  <si>
    <t>玉東</t>
  </si>
  <si>
    <t>003997</t>
  </si>
  <si>
    <t>玉東NAMＹE</t>
    <phoneticPr fontId="3"/>
  </si>
  <si>
    <t>004001</t>
  </si>
  <si>
    <t>KP玉東</t>
  </si>
  <si>
    <t>010172</t>
  </si>
  <si>
    <t>菊水NAMYE</t>
    <phoneticPr fontId="3"/>
  </si>
  <si>
    <t>008264</t>
    <phoneticPr fontId="3"/>
  </si>
  <si>
    <t>KP菊水</t>
  </si>
  <si>
    <t>010175</t>
  </si>
  <si>
    <t>三加和NAMYE</t>
    <phoneticPr fontId="3"/>
  </si>
  <si>
    <t>004005</t>
  </si>
  <si>
    <t>KP三加和</t>
  </si>
  <si>
    <t>010173</t>
  </si>
  <si>
    <t>南関NAMYE</t>
    <phoneticPr fontId="3"/>
  </si>
  <si>
    <t>004007</t>
  </si>
  <si>
    <t>KP南関</t>
  </si>
  <si>
    <t>010174</t>
  </si>
  <si>
    <t>長洲</t>
    <rPh sb="0" eb="2">
      <t>ナガス</t>
    </rPh>
    <phoneticPr fontId="3"/>
  </si>
  <si>
    <t>三加和NAM</t>
    <phoneticPr fontId="3"/>
  </si>
  <si>
    <t>長洲NA</t>
    <phoneticPr fontId="3"/>
  </si>
  <si>
    <t>玉名</t>
  </si>
  <si>
    <t>003931</t>
  </si>
  <si>
    <t>玉名菊水N</t>
  </si>
  <si>
    <t>003932</t>
  </si>
  <si>
    <t>玉名南NA</t>
  </si>
  <si>
    <t>003933</t>
  </si>
  <si>
    <t>玉名北</t>
  </si>
  <si>
    <t>003935</t>
  </si>
  <si>
    <t>玉名東NAME</t>
    <phoneticPr fontId="3"/>
  </si>
  <si>
    <t>008249</t>
    <phoneticPr fontId="3"/>
  </si>
  <si>
    <t>KP玉名南</t>
  </si>
  <si>
    <t>010094</t>
  </si>
  <si>
    <t>003934</t>
  </si>
  <si>
    <t>玉名東</t>
    <phoneticPr fontId="3"/>
  </si>
  <si>
    <t>008867</t>
    <phoneticPr fontId="3"/>
  </si>
  <si>
    <t>玉名西NAME</t>
    <phoneticPr fontId="3"/>
  </si>
  <si>
    <t>008250</t>
    <phoneticPr fontId="3"/>
  </si>
  <si>
    <t>KP天水</t>
  </si>
  <si>
    <t>010095</t>
  </si>
  <si>
    <t>玉名西･岱明</t>
  </si>
  <si>
    <t>003938</t>
  </si>
  <si>
    <t>玉名南NAMＹE</t>
    <phoneticPr fontId="3"/>
  </si>
  <si>
    <t>008251</t>
    <phoneticPr fontId="3"/>
  </si>
  <si>
    <t>KP玉名東</t>
  </si>
  <si>
    <t>010147</t>
  </si>
  <si>
    <t>玉名中央NAME</t>
    <phoneticPr fontId="3"/>
  </si>
  <si>
    <t>008252</t>
    <phoneticPr fontId="3"/>
  </si>
  <si>
    <t>KP玉名西</t>
  </si>
  <si>
    <t>010148</t>
  </si>
  <si>
    <t>岱明NAME</t>
    <phoneticPr fontId="3"/>
  </si>
  <si>
    <t>008253</t>
    <phoneticPr fontId="3"/>
  </si>
  <si>
    <t>KP玉名中央</t>
  </si>
  <si>
    <t>010149</t>
  </si>
  <si>
    <t>天水AMYE</t>
    <phoneticPr fontId="3"/>
  </si>
  <si>
    <t>008254</t>
    <phoneticPr fontId="3"/>
  </si>
  <si>
    <t>KP岱明</t>
  </si>
  <si>
    <t>010150</t>
  </si>
  <si>
    <t>玉名南NAM</t>
  </si>
  <si>
    <t>山鹿</t>
  </si>
  <si>
    <t>003950</t>
  </si>
  <si>
    <t>003951</t>
  </si>
  <si>
    <t>山鹿南NAME</t>
    <phoneticPr fontId="3"/>
  </si>
  <si>
    <t>008478</t>
    <phoneticPr fontId="3"/>
  </si>
  <si>
    <t>KP山鹿北</t>
  </si>
  <si>
    <t>010096</t>
  </si>
  <si>
    <t>山鹿北NAME</t>
    <phoneticPr fontId="3"/>
  </si>
  <si>
    <t>008477</t>
    <phoneticPr fontId="3"/>
  </si>
  <si>
    <t>KP山鹿南</t>
  </si>
  <si>
    <t>010152</t>
  </si>
  <si>
    <t>山鹿東AMYE</t>
    <phoneticPr fontId="3"/>
  </si>
  <si>
    <t>008479</t>
    <phoneticPr fontId="3"/>
  </si>
  <si>
    <t>KP山鹿東</t>
  </si>
  <si>
    <t>010153</t>
  </si>
  <si>
    <t>来民NAME</t>
    <phoneticPr fontId="3"/>
  </si>
  <si>
    <t>004009</t>
  </si>
  <si>
    <t>KP来民</t>
  </si>
  <si>
    <t>010151</t>
  </si>
  <si>
    <t>山鹿東AME</t>
    <phoneticPr fontId="3"/>
  </si>
  <si>
    <t>武蔵北・須屋N</t>
    <rPh sb="4" eb="6">
      <t>スヤ</t>
    </rPh>
    <phoneticPr fontId="3"/>
  </si>
  <si>
    <t>009577</t>
    <phoneticPr fontId="3"/>
  </si>
  <si>
    <t>合志須屋</t>
  </si>
  <si>
    <t>003838</t>
  </si>
  <si>
    <t>〇</t>
    <phoneticPr fontId="3"/>
  </si>
  <si>
    <t>西合志NAME</t>
    <phoneticPr fontId="3"/>
  </si>
  <si>
    <t>003876</t>
  </si>
  <si>
    <t>KP武蔵台</t>
  </si>
  <si>
    <t>010074</t>
    <phoneticPr fontId="3"/>
  </si>
  <si>
    <t>西合志N</t>
  </si>
  <si>
    <t>003770</t>
  </si>
  <si>
    <t>武蔵台ME</t>
    <phoneticPr fontId="3"/>
  </si>
  <si>
    <t>008376</t>
  </si>
  <si>
    <t>KP須屋</t>
  </si>
  <si>
    <t>010086</t>
  </si>
  <si>
    <t>武蔵北N</t>
  </si>
  <si>
    <t>008543</t>
    <phoneticPr fontId="3"/>
  </si>
  <si>
    <t>須屋ME</t>
    <phoneticPr fontId="3"/>
  </si>
  <si>
    <t>008377</t>
  </si>
  <si>
    <t>KP西合志</t>
  </si>
  <si>
    <t>010171</t>
  </si>
  <si>
    <t>西合志M</t>
  </si>
  <si>
    <t>七城</t>
  </si>
  <si>
    <t>004014</t>
  </si>
  <si>
    <t>菊池NAMYE</t>
    <phoneticPr fontId="3"/>
  </si>
  <si>
    <t>003963</t>
    <phoneticPr fontId="3"/>
  </si>
  <si>
    <t>KP菊池</t>
  </si>
  <si>
    <t>010154</t>
  </si>
  <si>
    <t>七城NAMYE</t>
    <phoneticPr fontId="3"/>
  </si>
  <si>
    <t>004017</t>
    <phoneticPr fontId="3"/>
  </si>
  <si>
    <t>KP七城</t>
  </si>
  <si>
    <t>010155</t>
  </si>
  <si>
    <t>泗水NAMYE</t>
    <phoneticPr fontId="3"/>
  </si>
  <si>
    <t>004020</t>
  </si>
  <si>
    <t>KP泗水</t>
  </si>
  <si>
    <t>010156</t>
  </si>
  <si>
    <t>七城NAY</t>
  </si>
  <si>
    <t>泗水MY</t>
    <rPh sb="0" eb="2">
      <t>シスイ</t>
    </rPh>
    <phoneticPr fontId="3"/>
  </si>
  <si>
    <t>※管理料等「○」300円/1販売店/2000枚　「◇」150円/１販売店/1000枚　※この部数は各新聞の折込センターの発表によるものです。</t>
    <rPh sb="21" eb="22">
      <t>マイ</t>
    </rPh>
    <phoneticPr fontId="4"/>
  </si>
  <si>
    <t>●R3.7毎日「七城」廃店し熊日「七城NAY」へ合売化、熊日「七城NAMY」へ名変</t>
    <rPh sb="5" eb="7">
      <t>マイニチ</t>
    </rPh>
    <rPh sb="8" eb="10">
      <t>シチシロ</t>
    </rPh>
    <rPh sb="11" eb="13">
      <t>ハイテン</t>
    </rPh>
    <rPh sb="14" eb="16">
      <t>クマニチ</t>
    </rPh>
    <rPh sb="17" eb="19">
      <t>シチシロ</t>
    </rPh>
    <rPh sb="24" eb="27">
      <t>ゴウバイカ</t>
    </rPh>
    <rPh sb="28" eb="30">
      <t>クマニチ</t>
    </rPh>
    <rPh sb="31" eb="33">
      <t>シチシロ</t>
    </rPh>
    <rPh sb="39" eb="41">
      <t>メイヘン</t>
    </rPh>
    <phoneticPr fontId="3"/>
  </si>
  <si>
    <t>●R4.4朝日新聞「西合志N」廃店、朝日「武蔵北N」エリア変更、熊日「西合志M」「泗水MY」へ</t>
    <rPh sb="5" eb="9">
      <t>アサヒシンブン</t>
    </rPh>
    <rPh sb="10" eb="13">
      <t>ニシゴウシ</t>
    </rPh>
    <rPh sb="15" eb="17">
      <t>ハイテン</t>
    </rPh>
    <rPh sb="18" eb="20">
      <t>アサヒ</t>
    </rPh>
    <rPh sb="21" eb="24">
      <t>ムサシキタ</t>
    </rPh>
    <rPh sb="29" eb="31">
      <t>ヘンコウ</t>
    </rPh>
    <rPh sb="32" eb="34">
      <t>クマニチ</t>
    </rPh>
    <rPh sb="35" eb="38">
      <t>ニシゴウシ</t>
    </rPh>
    <rPh sb="41" eb="43">
      <t>シスイ</t>
    </rPh>
    <phoneticPr fontId="3"/>
  </si>
  <si>
    <t>●R5.7朝日「長洲」廃店し熊日「長洲NAM」「岱明NAM」へ分割</t>
  </si>
  <si>
    <t>●R3.8西日本・朝日「荒尾南」廃店し熊日「荒尾」｢荒尾南｣｢長洲｣へ分割。熊日「荒尾NA」</t>
    <rPh sb="5" eb="8">
      <t>ニシニホン</t>
    </rPh>
    <rPh sb="9" eb="11">
      <t>アサヒ</t>
    </rPh>
    <rPh sb="16" eb="18">
      <t>ハイテン</t>
    </rPh>
    <rPh sb="19" eb="21">
      <t>クマニチ</t>
    </rPh>
    <rPh sb="22" eb="24">
      <t>アラオ</t>
    </rPh>
    <rPh sb="28" eb="29">
      <t>ミナミ</t>
    </rPh>
    <rPh sb="31" eb="33">
      <t>ナガス</t>
    </rPh>
    <rPh sb="35" eb="37">
      <t>ブンカツ</t>
    </rPh>
    <rPh sb="38" eb="40">
      <t>クマヒ</t>
    </rPh>
    <phoneticPr fontId="3"/>
  </si>
  <si>
    <t>　合売化、熊日「西合志NAM」、熊日「泗水NAMY」、朝日「武蔵北・須屋N」へ名称変更</t>
    <rPh sb="20" eb="22">
      <t>クマニチ</t>
    </rPh>
    <rPh sb="23" eb="25">
      <t>シスイ</t>
    </rPh>
    <rPh sb="31" eb="33">
      <t>アサヒ</t>
    </rPh>
    <rPh sb="34" eb="36">
      <t>スヤ</t>
    </rPh>
    <rPh sb="39" eb="41">
      <t>スヤメイショウヘンコウ</t>
    </rPh>
    <phoneticPr fontId="3"/>
  </si>
  <si>
    <t>●R5.8毎日「荒尾南部」廃店し、熊日「荒尾南NA」「長洲NAM」へ分割、熊日「荒尾南NAM」へ名変</t>
  </si>
  <si>
    <t>　｢荒尾南NA｣｢長洲NA｣に名変</t>
    <phoneticPr fontId="3"/>
  </si>
  <si>
    <t>●R4.7毎日「長洲」廃店し、熊日「長洲NA」「岱明NAM]へ分割、毎日「荒尾南」より熊日「長洲NA」へ</t>
    <rPh sb="5" eb="7">
      <t>マイニチ</t>
    </rPh>
    <rPh sb="8" eb="10">
      <t>ナガス</t>
    </rPh>
    <rPh sb="11" eb="13">
      <t>ハイテン</t>
    </rPh>
    <rPh sb="15" eb="17">
      <t>クマニチ</t>
    </rPh>
    <rPh sb="18" eb="20">
      <t>ナガス</t>
    </rPh>
    <rPh sb="24" eb="26">
      <t>タイメイ</t>
    </rPh>
    <rPh sb="31" eb="33">
      <t>ブンカツ</t>
    </rPh>
    <rPh sb="34" eb="36">
      <t>マイニチ</t>
    </rPh>
    <rPh sb="37" eb="40">
      <t>アラオミナミ</t>
    </rPh>
    <rPh sb="43" eb="45">
      <t>クマニチ</t>
    </rPh>
    <rPh sb="46" eb="48">
      <t>ナガス</t>
    </rPh>
    <phoneticPr fontId="3"/>
  </si>
  <si>
    <t>●R6.8毎日「荒尾」「荒尾山手」廃店し、熊日「荒尾NAE」「荒尾南NAME」「長洲NAME」へ分割</t>
    <rPh sb="31" eb="33">
      <t>アラオ</t>
    </rPh>
    <rPh sb="33" eb="34">
      <t>ミナミ</t>
    </rPh>
    <phoneticPr fontId="3"/>
  </si>
  <si>
    <t>●R3.8日経「荒尾南」廃店し「荒尾」｢荒尾南｣｢長洲｣へ分割。</t>
    <rPh sb="5" eb="7">
      <t>ニッケイ</t>
    </rPh>
    <rPh sb="12" eb="14">
      <t>ハイテン</t>
    </rPh>
    <rPh sb="16" eb="18">
      <t>アラオ</t>
    </rPh>
    <rPh sb="22" eb="23">
      <t>ミナミ</t>
    </rPh>
    <rPh sb="25" eb="27">
      <t>ナガス</t>
    </rPh>
    <rPh sb="29" eb="31">
      <t>ブンカツ</t>
    </rPh>
    <phoneticPr fontId="3"/>
  </si>
  <si>
    <t>　一部エリア譲渡により熊日「長洲NA」が熊日「長洲NAM」へ名変</t>
    <rPh sb="14" eb="16">
      <t>ナガス</t>
    </rPh>
    <rPh sb="20" eb="22">
      <t>クマニチ</t>
    </rPh>
    <phoneticPr fontId="3"/>
  </si>
  <si>
    <t>　熊日「荒尾NAME」へ名変</t>
    <rPh sb="1" eb="3">
      <t>クマニチ</t>
    </rPh>
    <rPh sb="4" eb="6">
      <t>アラオ</t>
    </rPh>
    <rPh sb="12" eb="14">
      <t>メイヘン</t>
    </rPh>
    <phoneticPr fontId="3"/>
  </si>
  <si>
    <t>●R3.12読売「山鹿」は、三加和地区を熊日「三加和NAM」へ合売化、熊日「三加和NAMY」へ名称変更</t>
    <rPh sb="6" eb="8">
      <t>ヨミウリ</t>
    </rPh>
    <rPh sb="9" eb="11">
      <t>ヤマガ</t>
    </rPh>
    <rPh sb="14" eb="17">
      <t>ミカワ</t>
    </rPh>
    <rPh sb="17" eb="19">
      <t>チク</t>
    </rPh>
    <rPh sb="20" eb="22">
      <t>クマニチ</t>
    </rPh>
    <rPh sb="23" eb="26">
      <t>ミカワ</t>
    </rPh>
    <rPh sb="31" eb="34">
      <t>ゴウバイカ</t>
    </rPh>
    <phoneticPr fontId="3"/>
  </si>
  <si>
    <t>●R5.7西日本「長洲」廃店し、熊日「長洲NAM」、「岱明NAM」へ分割。</t>
    <rPh sb="5" eb="8">
      <t>ニシニホン</t>
    </rPh>
    <rPh sb="9" eb="11">
      <t>ナガス</t>
    </rPh>
    <rPh sb="12" eb="14">
      <t>ハイテン</t>
    </rPh>
    <rPh sb="16" eb="18">
      <t>クマニチ</t>
    </rPh>
    <rPh sb="19" eb="21">
      <t>ナガス</t>
    </rPh>
    <rPh sb="27" eb="29">
      <t>タイメイ</t>
    </rPh>
    <rPh sb="34" eb="36">
      <t>ブンカツ</t>
    </rPh>
    <phoneticPr fontId="3"/>
  </si>
  <si>
    <t>●R6.9読売「山鹿」より熊日「山鹿東AME」へ一部譲渡、熊日「山鹿東AMYE」へ名変</t>
    <rPh sb="5" eb="7">
      <t>ヨミウリ</t>
    </rPh>
    <rPh sb="8" eb="10">
      <t>ヤマガ</t>
    </rPh>
    <rPh sb="13" eb="15">
      <t>クマニチ</t>
    </rPh>
    <rPh sb="16" eb="18">
      <t>ヤマガ</t>
    </rPh>
    <rPh sb="18" eb="19">
      <t>ヒガシ</t>
    </rPh>
    <rPh sb="24" eb="26">
      <t>イチブ</t>
    </rPh>
    <rPh sb="26" eb="28">
      <t>ジョウト</t>
    </rPh>
    <rPh sb="29" eb="31">
      <t>クマニチ</t>
    </rPh>
    <rPh sb="32" eb="34">
      <t>ヤマガ</t>
    </rPh>
    <rPh sb="34" eb="35">
      <t>ヒガシ</t>
    </rPh>
    <rPh sb="41" eb="43">
      <t>メイヘン</t>
    </rPh>
    <phoneticPr fontId="3"/>
  </si>
  <si>
    <t>熊本県折込部数表(6-4)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</si>
  <si>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大津NM</t>
  </si>
  <si>
    <t>004013</t>
  </si>
  <si>
    <t>大津</t>
  </si>
  <si>
    <t>004015</t>
  </si>
  <si>
    <t>大津北NAMYE</t>
    <phoneticPr fontId="3"/>
  </si>
  <si>
    <t>008862</t>
    <phoneticPr fontId="3"/>
  </si>
  <si>
    <t>KP大津北</t>
  </si>
  <si>
    <t>010176</t>
  </si>
  <si>
    <t>大津南NAMYE</t>
    <phoneticPr fontId="3"/>
  </si>
  <si>
    <t>008863</t>
    <phoneticPr fontId="3"/>
  </si>
  <si>
    <t>KP大津南</t>
  </si>
  <si>
    <t>010177</t>
  </si>
  <si>
    <t>大津北Y</t>
  </si>
  <si>
    <t>大津南Y</t>
  </si>
  <si>
    <t>小国</t>
  </si>
  <si>
    <t>004025</t>
  </si>
  <si>
    <t>小国NAMYE</t>
    <phoneticPr fontId="3"/>
  </si>
  <si>
    <t>008480</t>
    <phoneticPr fontId="3"/>
  </si>
  <si>
    <t>KP小国</t>
  </si>
  <si>
    <t>010182</t>
  </si>
  <si>
    <t>南阿蘇</t>
  </si>
  <si>
    <t>004026</t>
  </si>
  <si>
    <t>久木野AMYE</t>
    <phoneticPr fontId="3"/>
  </si>
  <si>
    <t>004037</t>
  </si>
  <si>
    <t>KP久木野</t>
  </si>
  <si>
    <t>010180</t>
  </si>
  <si>
    <t>白水AMYE</t>
    <phoneticPr fontId="3"/>
  </si>
  <si>
    <t>004038</t>
  </si>
  <si>
    <t>KP白水</t>
  </si>
  <si>
    <t>010181</t>
  </si>
  <si>
    <t>高森NAMYE</t>
    <phoneticPr fontId="3"/>
  </si>
  <si>
    <t>004033</t>
  </si>
  <si>
    <t>KP高森</t>
  </si>
  <si>
    <t>010178</t>
  </si>
  <si>
    <t>高森東</t>
  </si>
  <si>
    <t>004035</t>
  </si>
  <si>
    <t>KP高森東</t>
  </si>
  <si>
    <t>010179</t>
  </si>
  <si>
    <t>杖立AMY</t>
    <phoneticPr fontId="3"/>
  </si>
  <si>
    <t>008481</t>
    <phoneticPr fontId="3"/>
  </si>
  <si>
    <t>内牧</t>
  </si>
  <si>
    <t>004022</t>
  </si>
  <si>
    <t>赤水NAMYE</t>
    <phoneticPr fontId="3"/>
  </si>
  <si>
    <t>004027</t>
  </si>
  <si>
    <t>KP赤水</t>
  </si>
  <si>
    <t>010167</t>
  </si>
  <si>
    <t>赤水</t>
    <rPh sb="0" eb="2">
      <t>アカミズ</t>
    </rPh>
    <phoneticPr fontId="3"/>
  </si>
  <si>
    <t>004021</t>
    <phoneticPr fontId="3"/>
  </si>
  <si>
    <t>内牧NAME</t>
    <phoneticPr fontId="3"/>
  </si>
  <si>
    <t>004028</t>
  </si>
  <si>
    <t>KP内牧</t>
  </si>
  <si>
    <t>010168</t>
  </si>
  <si>
    <t>坊中</t>
    <phoneticPr fontId="3"/>
  </si>
  <si>
    <t>004023</t>
  </si>
  <si>
    <t>阿蘇中央AMYE</t>
    <phoneticPr fontId="3"/>
  </si>
  <si>
    <t>004036</t>
  </si>
  <si>
    <t>KP宮地</t>
  </si>
  <si>
    <t>010169</t>
  </si>
  <si>
    <t>宮地</t>
  </si>
  <si>
    <t>004024</t>
  </si>
  <si>
    <t>宮地NAMYE</t>
    <phoneticPr fontId="3"/>
  </si>
  <si>
    <t>004031</t>
  </si>
  <si>
    <t>KP阿蘇中央</t>
  </si>
  <si>
    <t>010170</t>
  </si>
  <si>
    <t>阿蘇中央AM</t>
    <phoneticPr fontId="3"/>
  </si>
  <si>
    <t>名変</t>
    <phoneticPr fontId="3"/>
  </si>
  <si>
    <t>宮地NAME</t>
  </si>
  <si>
    <t>上益城郡</t>
    <rPh sb="0" eb="4">
      <t>カミマシキグン</t>
    </rPh>
    <phoneticPr fontId="3"/>
  </si>
  <si>
    <t>御船N</t>
  </si>
  <si>
    <t>004040</t>
  </si>
  <si>
    <t>御船</t>
  </si>
  <si>
    <t>004041</t>
  </si>
  <si>
    <t>嘉島NAMYE</t>
    <phoneticPr fontId="3"/>
  </si>
  <si>
    <t>004045</t>
  </si>
  <si>
    <t>KP嘉島</t>
  </si>
  <si>
    <t>010097</t>
  </si>
  <si>
    <t>甲佐NM</t>
  </si>
  <si>
    <t>004039</t>
  </si>
  <si>
    <t>矢部</t>
  </si>
  <si>
    <t>004043</t>
  </si>
  <si>
    <t>御船NAME</t>
    <phoneticPr fontId="3"/>
  </si>
  <si>
    <t>008268</t>
  </si>
  <si>
    <t>KP御船</t>
  </si>
  <si>
    <t>010184</t>
  </si>
  <si>
    <t>清和蘇陽</t>
    <phoneticPr fontId="3"/>
  </si>
  <si>
    <t>004044</t>
  </si>
  <si>
    <t>矢部NAMYE</t>
    <phoneticPr fontId="3"/>
  </si>
  <si>
    <t>004047</t>
  </si>
  <si>
    <t>KP矢部</t>
  </si>
  <si>
    <t>010183</t>
  </si>
  <si>
    <t>甲佐</t>
  </si>
  <si>
    <t>004042</t>
  </si>
  <si>
    <t>蘇陽・清和AMYE</t>
    <rPh sb="3" eb="5">
      <t>セイワ</t>
    </rPh>
    <phoneticPr fontId="3"/>
  </si>
  <si>
    <t>009595</t>
    <phoneticPr fontId="3"/>
  </si>
  <si>
    <t>KP蘇陽・清和</t>
  </si>
  <si>
    <t>010185</t>
  </si>
  <si>
    <t>004046</t>
  </si>
  <si>
    <t>清和AM</t>
  </si>
  <si>
    <t>008107</t>
  </si>
  <si>
    <t>蘇陽AM</t>
  </si>
  <si>
    <t>004034</t>
  </si>
  <si>
    <t>蘇陽・清和AM</t>
    <rPh sb="3" eb="5">
      <t>セイワ</t>
    </rPh>
    <phoneticPr fontId="3"/>
  </si>
  <si>
    <t>嘉島NAME</t>
  </si>
  <si>
    <t>砥用・甲佐AMYE</t>
  </si>
  <si>
    <t>003989</t>
  </si>
  <si>
    <t>010098</t>
  </si>
  <si>
    <t>砥用AMY</t>
  </si>
  <si>
    <t>砥用・甲佐NAMYE</t>
  </si>
  <si>
    <t>宇土市</t>
    <rPh sb="0" eb="2">
      <t>ウド</t>
    </rPh>
    <rPh sb="2" eb="3">
      <t>シ</t>
    </rPh>
    <phoneticPr fontId="3"/>
  </si>
  <si>
    <t>宇土</t>
  </si>
  <si>
    <t>003965</t>
  </si>
  <si>
    <t>宇土中央</t>
  </si>
  <si>
    <t>003966</t>
  </si>
  <si>
    <t>宇土北NAME</t>
  </si>
  <si>
    <t>003967</t>
  </si>
  <si>
    <t>KP宇土北</t>
  </si>
  <si>
    <t>010157</t>
  </si>
  <si>
    <t>宇土西AME</t>
  </si>
  <si>
    <t>003968</t>
  </si>
  <si>
    <t>KP宇土西</t>
  </si>
  <si>
    <t>010158</t>
  </si>
  <si>
    <t>宇土NAME</t>
    <phoneticPr fontId="3"/>
  </si>
  <si>
    <t>009938</t>
  </si>
  <si>
    <t>KP宇土</t>
  </si>
  <si>
    <t>010159</t>
  </si>
  <si>
    <t>宇土中央NME</t>
  </si>
  <si>
    <t>003969</t>
  </si>
  <si>
    <t>宇土東ME</t>
  </si>
  <si>
    <t>008108</t>
  </si>
  <si>
    <t>宇土NME</t>
    <phoneticPr fontId="3"/>
  </si>
  <si>
    <t>※管理料等「○」300円/1販売店/2000枚　※この部数は各新聞の折込センターの発表によるものです。</t>
    <rPh sb="22" eb="23">
      <t>マイ</t>
    </rPh>
    <phoneticPr fontId="4"/>
  </si>
  <si>
    <t>●R4.10朝日「甲佐NM」廃店、熊日「嘉島NAM」「砥用・甲佐AMY」へ分割、</t>
    <rPh sb="6" eb="8">
      <t>アサヒ</t>
    </rPh>
    <rPh sb="9" eb="11">
      <t>コウサ</t>
    </rPh>
    <rPh sb="14" eb="16">
      <t>ハイテン</t>
    </rPh>
    <rPh sb="17" eb="19">
      <t>クマニチ</t>
    </rPh>
    <rPh sb="20" eb="22">
      <t>カシマ</t>
    </rPh>
    <rPh sb="27" eb="29">
      <t>トモチ</t>
    </rPh>
    <rPh sb="30" eb="32">
      <t>コウサ</t>
    </rPh>
    <rPh sb="37" eb="39">
      <t>ブンカツ</t>
    </rPh>
    <phoneticPr fontId="3"/>
  </si>
  <si>
    <t>●R6.11上益城郡読売「甲佐」廃店し、熊本市読売「城南」へ一部区域移動、上益城郡熊日「嘉島NAME」、</t>
    <rPh sb="6" eb="7">
      <t>ウエ</t>
    </rPh>
    <rPh sb="7" eb="9">
      <t>マシキ</t>
    </rPh>
    <rPh sb="9" eb="10">
      <t>グン</t>
    </rPh>
    <rPh sb="10" eb="12">
      <t>ヨミウリ</t>
    </rPh>
    <rPh sb="13" eb="15">
      <t>コウサ</t>
    </rPh>
    <rPh sb="16" eb="18">
      <t>ハイテン</t>
    </rPh>
    <rPh sb="20" eb="23">
      <t>クマモトシ</t>
    </rPh>
    <rPh sb="23" eb="25">
      <t>ヨミウリ</t>
    </rPh>
    <rPh sb="26" eb="28">
      <t>ジョウナン</t>
    </rPh>
    <rPh sb="30" eb="32">
      <t>イチブ</t>
    </rPh>
    <rPh sb="32" eb="36">
      <t>クイキイドウ</t>
    </rPh>
    <rPh sb="37" eb="38">
      <t>ウエ</t>
    </rPh>
    <rPh sb="38" eb="40">
      <t>マシキ</t>
    </rPh>
    <rPh sb="40" eb="41">
      <t>グン</t>
    </rPh>
    <rPh sb="41" eb="43">
      <t>クマニチ</t>
    </rPh>
    <rPh sb="44" eb="46">
      <t>カシマ</t>
    </rPh>
    <phoneticPr fontId="3"/>
  </si>
  <si>
    <t>熊日「砥用・甲佐NAMY」へ名変</t>
  </si>
  <si>
    <t>●R4.10日経「甲佐A」廃店、日経「嘉島K」「砥用K」へ分割</t>
    <rPh sb="6" eb="8">
      <t>ニッケイ</t>
    </rPh>
    <rPh sb="9" eb="11">
      <t>コウサ</t>
    </rPh>
    <rPh sb="13" eb="15">
      <t>ハイテン</t>
    </rPh>
    <rPh sb="16" eb="18">
      <t>ニッケイ</t>
    </rPh>
    <rPh sb="19" eb="21">
      <t>カシマ</t>
    </rPh>
    <rPh sb="24" eb="26">
      <t>トモチ</t>
    </rPh>
    <rPh sb="29" eb="31">
      <t>ブンカツ</t>
    </rPh>
    <phoneticPr fontId="3"/>
  </si>
  <si>
    <t>●R5.12読売「宮地」廃店し、熊日「宮地NAME」へ合売化、熊日「宮地NAMEY」へ名変</t>
    <rPh sb="6" eb="8">
      <t>ヨミウリ</t>
    </rPh>
    <rPh sb="9" eb="11">
      <t>ミヤジ</t>
    </rPh>
    <rPh sb="12" eb="14">
      <t>ハイテン</t>
    </rPh>
    <rPh sb="16" eb="18">
      <t>クマニチ</t>
    </rPh>
    <rPh sb="19" eb="21">
      <t>ミヤジ</t>
    </rPh>
    <rPh sb="27" eb="30">
      <t>ゴウバイカ</t>
    </rPh>
    <rPh sb="31" eb="33">
      <t>クマニチ</t>
    </rPh>
    <rPh sb="34" eb="36">
      <t>ミヤジ</t>
    </rPh>
    <rPh sb="43" eb="45">
      <t>メイヘン</t>
    </rPh>
    <phoneticPr fontId="3"/>
  </si>
  <si>
    <t>●R6.4熊日「宇土中央NME」廃店、熊日「宇土東ME」へ譲渡し、熊日「宇土NME」へ名称変更</t>
    <rPh sb="5" eb="7">
      <t>クマニチ</t>
    </rPh>
    <rPh sb="8" eb="10">
      <t>ウト</t>
    </rPh>
    <rPh sb="10" eb="12">
      <t>チュウオウ</t>
    </rPh>
    <rPh sb="16" eb="18">
      <t>ハイテン</t>
    </rPh>
    <rPh sb="19" eb="21">
      <t>クマニチ</t>
    </rPh>
    <rPh sb="22" eb="24">
      <t>ウト</t>
    </rPh>
    <rPh sb="24" eb="25">
      <t>ヒガシ</t>
    </rPh>
    <rPh sb="29" eb="31">
      <t>ジョウト</t>
    </rPh>
    <rPh sb="33" eb="35">
      <t>クマニチ</t>
    </rPh>
    <rPh sb="36" eb="38">
      <t>ウト</t>
    </rPh>
    <rPh sb="43" eb="47">
      <t>メイショウヘンコウ</t>
    </rPh>
    <phoneticPr fontId="3"/>
  </si>
  <si>
    <t>熊本県折込部数表(6-5)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</si>
  <si>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宇城市</t>
    <rPh sb="0" eb="3">
      <t>ウキシ</t>
    </rPh>
    <phoneticPr fontId="3"/>
  </si>
  <si>
    <t>小川M</t>
  </si>
  <si>
    <t>003976</t>
  </si>
  <si>
    <t>廃店</t>
  </si>
  <si>
    <t>松橋</t>
  </si>
  <si>
    <t>003978</t>
  </si>
  <si>
    <t>不知火NAME</t>
    <phoneticPr fontId="3"/>
  </si>
  <si>
    <t>003973</t>
  </si>
  <si>
    <t>KP不知火</t>
  </si>
  <si>
    <t>010099</t>
  </si>
  <si>
    <t>小川</t>
  </si>
  <si>
    <t>003979</t>
  </si>
  <si>
    <t>三角・松合NAMYE</t>
    <rPh sb="3" eb="5">
      <t>マツアイ</t>
    </rPh>
    <phoneticPr fontId="3"/>
  </si>
  <si>
    <t>010211</t>
  </si>
  <si>
    <t>KP三角・松合</t>
  </si>
  <si>
    <t>010163</t>
  </si>
  <si>
    <t>(八代郡･竜北を含む)</t>
  </si>
  <si>
    <t>松橋東NAME</t>
  </si>
  <si>
    <t>003982</t>
  </si>
  <si>
    <t>KP松橋東</t>
  </si>
  <si>
    <t>010160</t>
  </si>
  <si>
    <t>松橋西NAME</t>
  </si>
  <si>
    <t>003983</t>
  </si>
  <si>
    <t>KP松橋西</t>
  </si>
  <si>
    <t>010161</t>
  </si>
  <si>
    <t>豊野NAMYE</t>
  </si>
  <si>
    <t>003990</t>
  </si>
  <si>
    <t>KP豊野</t>
  </si>
  <si>
    <t>010162</t>
  </si>
  <si>
    <t>小川北AME</t>
  </si>
  <si>
    <t>008615</t>
  </si>
  <si>
    <t>KP小川北</t>
  </si>
  <si>
    <t>010165</t>
  </si>
  <si>
    <t>小川南AME</t>
  </si>
  <si>
    <t>008616</t>
  </si>
  <si>
    <t>KP小川南</t>
  </si>
  <si>
    <t>010166</t>
  </si>
  <si>
    <t>不知火AM</t>
  </si>
  <si>
    <t>小川南NAME</t>
  </si>
  <si>
    <t>三角NAMYE</t>
  </si>
  <si>
    <t>007814</t>
    <phoneticPr fontId="3"/>
  </si>
  <si>
    <t>統合</t>
    <rPh sb="0" eb="2">
      <t>トウゴウ</t>
    </rPh>
    <phoneticPr fontId="3"/>
  </si>
  <si>
    <t>松合･三角東AMYE</t>
  </si>
  <si>
    <t>007815</t>
  </si>
  <si>
    <t>八代郡</t>
    <rPh sb="0" eb="2">
      <t>ヤツシロ</t>
    </rPh>
    <rPh sb="2" eb="3">
      <t>グン</t>
    </rPh>
    <phoneticPr fontId="3"/>
  </si>
  <si>
    <t>宮原NAMYE</t>
    <phoneticPr fontId="3"/>
  </si>
  <si>
    <t>004054</t>
  </si>
  <si>
    <t>KP宮原</t>
  </si>
  <si>
    <t>010186</t>
  </si>
  <si>
    <t>宮原NAME</t>
    <phoneticPr fontId="3"/>
  </si>
  <si>
    <t>八代東</t>
  </si>
  <si>
    <t>009361</t>
    <phoneticPr fontId="3"/>
  </si>
  <si>
    <t>廃店</t>
    <phoneticPr fontId="3"/>
  </si>
  <si>
    <t>八代北N</t>
    <phoneticPr fontId="3"/>
  </si>
  <si>
    <t>003895</t>
  </si>
  <si>
    <t>八代中央</t>
  </si>
  <si>
    <t>003899</t>
  </si>
  <si>
    <t>八代西ME</t>
    <phoneticPr fontId="3"/>
  </si>
  <si>
    <t>003906</t>
  </si>
  <si>
    <t>KP八代西</t>
  </si>
  <si>
    <t>010138</t>
  </si>
  <si>
    <t>八代中</t>
  </si>
  <si>
    <t>008349</t>
    <phoneticPr fontId="3"/>
  </si>
  <si>
    <t>八代中N</t>
    <phoneticPr fontId="3"/>
  </si>
  <si>
    <t>003896</t>
  </si>
  <si>
    <t>八代西</t>
  </si>
  <si>
    <t>003900</t>
  </si>
  <si>
    <t>八代南ME</t>
    <phoneticPr fontId="3"/>
  </si>
  <si>
    <t>003903</t>
  </si>
  <si>
    <t>KP八代南</t>
  </si>
  <si>
    <t>010137</t>
  </si>
  <si>
    <t>八代北</t>
    <rPh sb="0" eb="2">
      <t>ヤツシロ</t>
    </rPh>
    <rPh sb="2" eb="3">
      <t>キタ</t>
    </rPh>
    <phoneticPr fontId="3"/>
  </si>
  <si>
    <t>008350</t>
    <phoneticPr fontId="3"/>
  </si>
  <si>
    <t>八代南N</t>
    <phoneticPr fontId="3"/>
  </si>
  <si>
    <t>003897</t>
  </si>
  <si>
    <t>新八代</t>
  </si>
  <si>
    <t>003901</t>
  </si>
  <si>
    <t>八代東ME</t>
    <phoneticPr fontId="3"/>
  </si>
  <si>
    <t>003907</t>
  </si>
  <si>
    <t>KP八代東</t>
  </si>
  <si>
    <t>010139</t>
  </si>
  <si>
    <t>八代南</t>
    <rPh sb="0" eb="2">
      <t>ヤツシロ</t>
    </rPh>
    <rPh sb="2" eb="3">
      <t>ミナミ</t>
    </rPh>
    <phoneticPr fontId="3"/>
  </si>
  <si>
    <t>008351</t>
    <phoneticPr fontId="3"/>
  </si>
  <si>
    <t>八代北</t>
    <phoneticPr fontId="3"/>
  </si>
  <si>
    <t>八代南･日奈久</t>
  </si>
  <si>
    <t>003902</t>
  </si>
  <si>
    <t>八代高田・日奈久AME</t>
    <rPh sb="5" eb="8">
      <t>ヒナグ</t>
    </rPh>
    <phoneticPr fontId="3"/>
  </si>
  <si>
    <t>009651</t>
  </si>
  <si>
    <t>KP八代高田・日奈久</t>
  </si>
  <si>
    <t>010143</t>
  </si>
  <si>
    <t>003891</t>
  </si>
  <si>
    <t>八代中</t>
    <phoneticPr fontId="3"/>
  </si>
  <si>
    <t>鏡</t>
  </si>
  <si>
    <t>004052</t>
  </si>
  <si>
    <t>千丁NAME</t>
    <phoneticPr fontId="3"/>
  </si>
  <si>
    <t>004055</t>
  </si>
  <si>
    <t>KP千丁</t>
  </si>
  <si>
    <t>010140</t>
  </si>
  <si>
    <t>003893</t>
  </si>
  <si>
    <t>妙見坂本NAMYE</t>
    <rPh sb="0" eb="2">
      <t>ミョウケン</t>
    </rPh>
    <phoneticPr fontId="3"/>
  </si>
  <si>
    <t>004057</t>
  </si>
  <si>
    <t>KP妙見坂本</t>
  </si>
  <si>
    <t>010142</t>
  </si>
  <si>
    <t>八代駅前</t>
  </si>
  <si>
    <t>003894</t>
  </si>
  <si>
    <t>鏡NAME</t>
    <phoneticPr fontId="3"/>
  </si>
  <si>
    <t>004056</t>
  </si>
  <si>
    <t>KP鏡</t>
  </si>
  <si>
    <t>010141</t>
  </si>
  <si>
    <t>坂本AMY</t>
  </si>
  <si>
    <t>004050</t>
  </si>
  <si>
    <t>佐敷NM</t>
  </si>
  <si>
    <t>004058</t>
  </si>
  <si>
    <t>芦北球磨川</t>
  </si>
  <si>
    <t>004060</t>
  </si>
  <si>
    <t>田浦AME</t>
    <phoneticPr fontId="3"/>
  </si>
  <si>
    <t>008105</t>
    <phoneticPr fontId="3"/>
  </si>
  <si>
    <t>KP田浦</t>
  </si>
  <si>
    <t>010100</t>
  </si>
  <si>
    <t>佐敷E</t>
    <phoneticPr fontId="3"/>
  </si>
  <si>
    <t>004062</t>
  </si>
  <si>
    <t>KP佐敷</t>
  </si>
  <si>
    <t>010187</t>
  </si>
  <si>
    <t>湯浦AME</t>
    <phoneticPr fontId="3"/>
  </si>
  <si>
    <t>004063</t>
  </si>
  <si>
    <t>KP湯浦</t>
  </si>
  <si>
    <t>010188</t>
  </si>
  <si>
    <t>白石AME</t>
    <phoneticPr fontId="3"/>
  </si>
  <si>
    <t>004065</t>
  </si>
  <si>
    <t>KP白石</t>
  </si>
  <si>
    <t>010189</t>
  </si>
  <si>
    <t>水俣北部NAME</t>
    <rPh sb="0" eb="2">
      <t>ミナマタ</t>
    </rPh>
    <rPh sb="2" eb="4">
      <t>ホクブ</t>
    </rPh>
    <phoneticPr fontId="3"/>
  </si>
  <si>
    <t>008567</t>
    <phoneticPr fontId="3"/>
  </si>
  <si>
    <t>KP水俣北部</t>
  </si>
  <si>
    <t>010190</t>
  </si>
  <si>
    <t>(水俣市一部を含む)</t>
    <rPh sb="1" eb="4">
      <t>ミナマタシ</t>
    </rPh>
    <rPh sb="4" eb="6">
      <t>イチブ</t>
    </rPh>
    <phoneticPr fontId="3"/>
  </si>
  <si>
    <t>津奈木NAM</t>
  </si>
  <si>
    <t>004064</t>
  </si>
  <si>
    <t>水俣南A</t>
  </si>
  <si>
    <t>003925</t>
  </si>
  <si>
    <t>水俣津奈木</t>
  </si>
  <si>
    <t>003928</t>
  </si>
  <si>
    <t>水俣NAME</t>
    <phoneticPr fontId="3"/>
  </si>
  <si>
    <t>008569</t>
    <phoneticPr fontId="3"/>
  </si>
  <si>
    <t>KP水俣</t>
  </si>
  <si>
    <t>010146</t>
  </si>
  <si>
    <t>水俣北A</t>
  </si>
  <si>
    <t>003926</t>
  </si>
  <si>
    <t>水俣東M</t>
  </si>
  <si>
    <t>003929</t>
  </si>
  <si>
    <t>水俣南M</t>
  </si>
  <si>
    <t>003930</t>
  </si>
  <si>
    <t>水俣M</t>
    <rPh sb="0" eb="2">
      <t>ミナマタ</t>
    </rPh>
    <phoneticPr fontId="3"/>
  </si>
  <si>
    <t>●R4.9日経「日奈久K」廃店、日経「八代高田K」へ統合し日経「八代高田・日奈久K」へ</t>
    <rPh sb="5" eb="7">
      <t>ニッケイ</t>
    </rPh>
    <rPh sb="8" eb="11">
      <t>ヒナグ</t>
    </rPh>
    <rPh sb="13" eb="15">
      <t>ハイテン</t>
    </rPh>
    <rPh sb="16" eb="18">
      <t>ニッケイ</t>
    </rPh>
    <rPh sb="19" eb="21">
      <t>ヤツシロ</t>
    </rPh>
    <rPh sb="21" eb="23">
      <t>コウダ</t>
    </rPh>
    <rPh sb="26" eb="28">
      <t>トウゴウ</t>
    </rPh>
    <rPh sb="29" eb="31">
      <t>ニッケイ</t>
    </rPh>
    <rPh sb="32" eb="34">
      <t>ヤツシロ</t>
    </rPh>
    <rPh sb="34" eb="36">
      <t>コウダ</t>
    </rPh>
    <rPh sb="37" eb="40">
      <t>ヒナグ</t>
    </rPh>
    <phoneticPr fontId="3"/>
  </si>
  <si>
    <t>●R4.10熊日「不知火AM」西日本合売復活し熊日「不知火NAM」へ名称変更</t>
  </si>
  <si>
    <t>　名称変更</t>
    <phoneticPr fontId="3"/>
  </si>
  <si>
    <t>●R5.4西日本八代市の4店廃店し、朝日八代市3店へ合売化、西日本「八代東」は</t>
    <rPh sb="5" eb="6">
      <t>ニシ</t>
    </rPh>
    <rPh sb="6" eb="8">
      <t>ニホン</t>
    </rPh>
    <rPh sb="8" eb="11">
      <t>ヤツシロシ</t>
    </rPh>
    <rPh sb="13" eb="14">
      <t>テン</t>
    </rPh>
    <rPh sb="14" eb="16">
      <t>ハイテン</t>
    </rPh>
    <rPh sb="18" eb="20">
      <t>アサヒ</t>
    </rPh>
    <rPh sb="20" eb="22">
      <t>ヤツシロ</t>
    </rPh>
    <rPh sb="22" eb="23">
      <t>シ</t>
    </rPh>
    <rPh sb="24" eb="25">
      <t>テン</t>
    </rPh>
    <rPh sb="26" eb="29">
      <t>ゴウバイカ</t>
    </rPh>
    <rPh sb="30" eb="33">
      <t>ニシニホン</t>
    </rPh>
    <rPh sb="34" eb="37">
      <t>ヤツシロヒガシ</t>
    </rPh>
    <phoneticPr fontId="3"/>
  </si>
  <si>
    <t>●R4.10西日本「水俣南A」「水俣北A」廃店、熊日「水俣M」「水俣北部NAM」へ分割、</t>
    <rPh sb="6" eb="9">
      <t>ニシニホン</t>
    </rPh>
    <rPh sb="10" eb="12">
      <t>ミナマタ</t>
    </rPh>
    <rPh sb="12" eb="13">
      <t>ミナミ</t>
    </rPh>
    <rPh sb="16" eb="18">
      <t>ミナマタ</t>
    </rPh>
    <rPh sb="18" eb="19">
      <t>キタ</t>
    </rPh>
    <rPh sb="21" eb="23">
      <t>ハイテン</t>
    </rPh>
    <rPh sb="24" eb="26">
      <t>クマニチ</t>
    </rPh>
    <rPh sb="27" eb="29">
      <t>ミナマタ</t>
    </rPh>
    <rPh sb="32" eb="34">
      <t>ミナマタ</t>
    </rPh>
    <rPh sb="34" eb="36">
      <t>ホクブ</t>
    </rPh>
    <rPh sb="41" eb="43">
      <t>ブンカツ</t>
    </rPh>
    <phoneticPr fontId="3"/>
  </si>
  <si>
    <t>　朝日「八代北N」「八代南N」へ分割。</t>
    <phoneticPr fontId="3"/>
  </si>
  <si>
    <t>　熊日「水俣NAM]へ名変</t>
    <phoneticPr fontId="3"/>
  </si>
  <si>
    <t>●R5.5読売「八代西」から「八代中央」へ一部エリア移動</t>
    <rPh sb="5" eb="7">
      <t>ヨミウリ</t>
    </rPh>
    <rPh sb="8" eb="10">
      <t>ヤツシロ</t>
    </rPh>
    <rPh sb="10" eb="11">
      <t>ニシ</t>
    </rPh>
    <rPh sb="15" eb="17">
      <t>ヤツシロ</t>
    </rPh>
    <rPh sb="17" eb="19">
      <t>チュウオウ</t>
    </rPh>
    <rPh sb="21" eb="23">
      <t>イチブ</t>
    </rPh>
    <rPh sb="26" eb="28">
      <t>イドウ</t>
    </rPh>
    <phoneticPr fontId="3"/>
  </si>
  <si>
    <t>●R7.4熊日「三角NAMYE」、熊日「松合・三角東AMYE」統合、熊日「三角・松合NAMYE」へ名変</t>
    <rPh sb="5" eb="7">
      <t>クマニチ</t>
    </rPh>
    <rPh sb="8" eb="10">
      <t>ミスミ</t>
    </rPh>
    <rPh sb="17" eb="19">
      <t>クマニチ</t>
    </rPh>
    <rPh sb="31" eb="33">
      <t>トウゴウ</t>
    </rPh>
    <rPh sb="34" eb="36">
      <t>クマニチ</t>
    </rPh>
    <rPh sb="37" eb="39">
      <t>ミスミ</t>
    </rPh>
    <rPh sb="40" eb="42">
      <t>マツアイ</t>
    </rPh>
    <rPh sb="49" eb="51">
      <t>メイヘン</t>
    </rPh>
    <phoneticPr fontId="3"/>
  </si>
  <si>
    <t>●R4.10日経「水俣南N」「水俣北N」廃店、「水俣K」「水俣北部K」へ分割</t>
    <rPh sb="6" eb="8">
      <t>ニッケイ</t>
    </rPh>
    <rPh sb="9" eb="12">
      <t>ミナマタミナミ</t>
    </rPh>
    <rPh sb="15" eb="17">
      <t>ミナマタ</t>
    </rPh>
    <rPh sb="17" eb="18">
      <t>キタ</t>
    </rPh>
    <rPh sb="20" eb="22">
      <t>ハイテン</t>
    </rPh>
    <rPh sb="24" eb="26">
      <t>ミナマタ</t>
    </rPh>
    <rPh sb="29" eb="31">
      <t>ミナマタ</t>
    </rPh>
    <rPh sb="31" eb="33">
      <t>ホクブ</t>
    </rPh>
    <rPh sb="36" eb="38">
      <t>ブンカツ</t>
    </rPh>
    <phoneticPr fontId="3"/>
  </si>
  <si>
    <t>●R6.9熊本市読売「城南」より熊日「豊野NAMYE」へ一部譲渡</t>
  </si>
  <si>
    <t>熊本県折込部数表(6-6)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</si>
  <si>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3"/>
  </si>
  <si>
    <t>人吉</t>
  </si>
  <si>
    <t>003909</t>
  </si>
  <si>
    <t>人吉NAME</t>
    <phoneticPr fontId="3"/>
  </si>
  <si>
    <t>003910</t>
  </si>
  <si>
    <t>KP人吉北</t>
  </si>
  <si>
    <t>010102</t>
  </si>
  <si>
    <t>人吉南NAME</t>
    <phoneticPr fontId="3"/>
  </si>
  <si>
    <t>003911</t>
  </si>
  <si>
    <t>KP人吉西部</t>
  </si>
  <si>
    <t>010101</t>
  </si>
  <si>
    <t>人吉北NAME</t>
    <rPh sb="0" eb="3">
      <t>ヒトヨシキタ</t>
    </rPh>
    <phoneticPr fontId="3"/>
  </si>
  <si>
    <t>003912</t>
  </si>
  <si>
    <t>KP人吉</t>
  </si>
  <si>
    <t>010144</t>
  </si>
  <si>
    <t>人吉西部AMYE</t>
    <phoneticPr fontId="3"/>
  </si>
  <si>
    <t>003913</t>
  </si>
  <si>
    <t>KP人吉南</t>
  </si>
  <si>
    <t>010145</t>
  </si>
  <si>
    <t>(旧渡･一勝地を含む)</t>
  </si>
  <si>
    <t>人吉西部NAMY</t>
  </si>
  <si>
    <t>人吉北NAM</t>
    <phoneticPr fontId="3"/>
  </si>
  <si>
    <t>人吉北AM</t>
    <phoneticPr fontId="3"/>
  </si>
  <si>
    <t>球磨郡</t>
    <rPh sb="0" eb="1">
      <t>キュウ</t>
    </rPh>
    <rPh sb="1" eb="2">
      <t>マ</t>
    </rPh>
    <rPh sb="2" eb="3">
      <t>グン</t>
    </rPh>
    <phoneticPr fontId="3"/>
  </si>
  <si>
    <t>湯前･水上</t>
    <rPh sb="3" eb="5">
      <t>ミズカミ</t>
    </rPh>
    <phoneticPr fontId="3"/>
  </si>
  <si>
    <t>008109</t>
    <phoneticPr fontId="3"/>
  </si>
  <si>
    <t>多良木NM</t>
  </si>
  <si>
    <t>004069</t>
  </si>
  <si>
    <t>免田･多良木</t>
  </si>
  <si>
    <t>004073</t>
  </si>
  <si>
    <t>免田NAME</t>
    <phoneticPr fontId="3"/>
  </si>
  <si>
    <t>004074</t>
    <phoneticPr fontId="3"/>
  </si>
  <si>
    <t>KP錦</t>
  </si>
  <si>
    <t>010103</t>
  </si>
  <si>
    <t>湯前･水上NM</t>
    <phoneticPr fontId="3"/>
  </si>
  <si>
    <t>008156</t>
    <phoneticPr fontId="3"/>
  </si>
  <si>
    <t>錦</t>
  </si>
  <si>
    <t>004072</t>
  </si>
  <si>
    <t>多良木NAE</t>
    <phoneticPr fontId="3"/>
  </si>
  <si>
    <t>004075</t>
  </si>
  <si>
    <t>KP免田</t>
  </si>
  <si>
    <t>010191</t>
  </si>
  <si>
    <t>湯前･水上</t>
  </si>
  <si>
    <t>004068</t>
  </si>
  <si>
    <t>湯前YE</t>
    <phoneticPr fontId="3"/>
  </si>
  <si>
    <t>004076</t>
  </si>
  <si>
    <t>KP多良木</t>
  </si>
  <si>
    <t>010192</t>
  </si>
  <si>
    <t>免田N</t>
    <phoneticPr fontId="3"/>
  </si>
  <si>
    <t>004070</t>
    <phoneticPr fontId="3"/>
  </si>
  <si>
    <t>錦AME</t>
    <phoneticPr fontId="3"/>
  </si>
  <si>
    <t>004077</t>
  </si>
  <si>
    <t>KP湯前</t>
  </si>
  <si>
    <t>010193</t>
  </si>
  <si>
    <t>湯前･水上M</t>
  </si>
  <si>
    <t>免田M</t>
    <phoneticPr fontId="3"/>
  </si>
  <si>
    <t>多良木</t>
  </si>
  <si>
    <t>錦NAM</t>
  </si>
  <si>
    <t>湯前E</t>
  </si>
  <si>
    <t>牛深</t>
  </si>
  <si>
    <t>003954</t>
  </si>
  <si>
    <t>志岐</t>
  </si>
  <si>
    <t>004078</t>
  </si>
  <si>
    <t>本渡中央</t>
  </si>
  <si>
    <t>003944</t>
  </si>
  <si>
    <t>本渡NAME</t>
    <phoneticPr fontId="3"/>
  </si>
  <si>
    <t>003946</t>
  </si>
  <si>
    <t>KP本渡</t>
  </si>
  <si>
    <t>010194</t>
  </si>
  <si>
    <t>本渡N</t>
  </si>
  <si>
    <t>003943</t>
  </si>
  <si>
    <t>大島</t>
  </si>
  <si>
    <t>004080</t>
  </si>
  <si>
    <t>本渡北</t>
  </si>
  <si>
    <t>003945</t>
  </si>
  <si>
    <t>本渡東NAME</t>
    <phoneticPr fontId="3"/>
  </si>
  <si>
    <t>003947</t>
  </si>
  <si>
    <t>KP本渡東</t>
  </si>
  <si>
    <t>010195</t>
  </si>
  <si>
    <t>003957</t>
  </si>
  <si>
    <t>牛深NAME</t>
    <phoneticPr fontId="3"/>
  </si>
  <si>
    <t>007853</t>
    <phoneticPr fontId="3"/>
  </si>
  <si>
    <t>KP牛深</t>
  </si>
  <si>
    <t>010201</t>
  </si>
  <si>
    <t>西天草</t>
  </si>
  <si>
    <t>004082</t>
  </si>
  <si>
    <t>廃店</t>
    <rPh sb="0" eb="1">
      <t>ハイ</t>
    </rPh>
    <rPh sb="1" eb="2">
      <t>テン</t>
    </rPh>
    <phoneticPr fontId="3"/>
  </si>
  <si>
    <t>五和NAME</t>
    <phoneticPr fontId="3"/>
  </si>
  <si>
    <t>004093</t>
  </si>
  <si>
    <t>KP五和</t>
  </si>
  <si>
    <t>010199</t>
  </si>
  <si>
    <t>新和NAME</t>
    <phoneticPr fontId="3"/>
  </si>
  <si>
    <t>004085</t>
  </si>
  <si>
    <t>KP新和</t>
  </si>
  <si>
    <t>010196</t>
  </si>
  <si>
    <t>河浦AMYE</t>
    <phoneticPr fontId="3"/>
  </si>
  <si>
    <t>007854</t>
    <phoneticPr fontId="3"/>
  </si>
  <si>
    <t>KP河浦</t>
  </si>
  <si>
    <t>010202</t>
  </si>
  <si>
    <t>栖本AME</t>
    <phoneticPr fontId="3"/>
  </si>
  <si>
    <t>008106</t>
    <phoneticPr fontId="3"/>
  </si>
  <si>
    <t>KP栖本</t>
  </si>
  <si>
    <t>010203</t>
  </si>
  <si>
    <t>倉岳AME</t>
    <phoneticPr fontId="3"/>
  </si>
  <si>
    <t>004094</t>
  </si>
  <si>
    <t>KP倉岳</t>
  </si>
  <si>
    <t>010200</t>
  </si>
  <si>
    <t>有明AMYE</t>
    <phoneticPr fontId="3"/>
  </si>
  <si>
    <t>004091</t>
  </si>
  <si>
    <t>KP有明</t>
  </si>
  <si>
    <t>010198</t>
  </si>
  <si>
    <t>本渡ME</t>
    <phoneticPr fontId="3"/>
  </si>
  <si>
    <t>本渡東ME</t>
    <phoneticPr fontId="3"/>
  </si>
  <si>
    <t>新和ME</t>
    <phoneticPr fontId="3"/>
  </si>
  <si>
    <t>牛深NAE</t>
    <phoneticPr fontId="3"/>
  </si>
  <si>
    <t>天草西AMYE</t>
    <phoneticPr fontId="3"/>
  </si>
  <si>
    <t>008382</t>
    <phoneticPr fontId="3"/>
  </si>
  <si>
    <t>KP天草西</t>
  </si>
  <si>
    <t>010204</t>
  </si>
  <si>
    <t>上天草</t>
  </si>
  <si>
    <t>004081</t>
  </si>
  <si>
    <t>大矢野NAMYE</t>
    <phoneticPr fontId="3"/>
  </si>
  <si>
    <t>008865</t>
    <phoneticPr fontId="3"/>
  </si>
  <si>
    <t>KP大矢野</t>
  </si>
  <si>
    <t>010205</t>
  </si>
  <si>
    <t>松島NAMYE</t>
    <phoneticPr fontId="3"/>
  </si>
  <si>
    <t>008866</t>
    <phoneticPr fontId="3"/>
  </si>
  <si>
    <t>KP松島</t>
  </si>
  <si>
    <t>010206</t>
  </si>
  <si>
    <t>姫戸NAME</t>
    <phoneticPr fontId="3"/>
  </si>
  <si>
    <t>004090</t>
  </si>
  <si>
    <t>KP姫戸</t>
  </si>
  <si>
    <t>010197</t>
  </si>
  <si>
    <t>●R4.4西日本「牛深」廃店、熊日「牛深A」へ合売化、熊日「牛深NA」へ名称変更</t>
    <rPh sb="5" eb="8">
      <t>ニシニホン</t>
    </rPh>
    <rPh sb="9" eb="11">
      <t>ウシブカ</t>
    </rPh>
    <rPh sb="12" eb="14">
      <t>ハイテン</t>
    </rPh>
    <rPh sb="15" eb="17">
      <t>クマニチ</t>
    </rPh>
    <rPh sb="18" eb="20">
      <t>ウシブカ</t>
    </rPh>
    <rPh sb="23" eb="25">
      <t>ゴウバイ</t>
    </rPh>
    <rPh sb="25" eb="26">
      <t>カ</t>
    </rPh>
    <rPh sb="27" eb="29">
      <t>クマニチ</t>
    </rPh>
    <rPh sb="30" eb="32">
      <t>ウシブカ</t>
    </rPh>
    <rPh sb="36" eb="38">
      <t>メイショウ</t>
    </rPh>
    <rPh sb="38" eb="40">
      <t>ヘンコウ</t>
    </rPh>
    <phoneticPr fontId="3"/>
  </si>
  <si>
    <t>●R5.11朝日「本渡N」廃店し、熊日「本渡ME」「本渡東ME」「新和ME」へ分割、</t>
    <rPh sb="6" eb="8">
      <t>アサヒ</t>
    </rPh>
    <rPh sb="9" eb="11">
      <t>ホンド</t>
    </rPh>
    <rPh sb="13" eb="15">
      <t>ハイテン</t>
    </rPh>
    <rPh sb="17" eb="19">
      <t>クマニチ</t>
    </rPh>
    <rPh sb="20" eb="22">
      <t>ホンド</t>
    </rPh>
    <rPh sb="26" eb="28">
      <t>ホンド</t>
    </rPh>
    <rPh sb="28" eb="29">
      <t>ヒガシ</t>
    </rPh>
    <rPh sb="33" eb="35">
      <t>シンワ</t>
    </rPh>
    <rPh sb="39" eb="41">
      <t>ブンカツ</t>
    </rPh>
    <phoneticPr fontId="3"/>
  </si>
  <si>
    <t>●R6.4西日本「湯前・水上」廃店し、朝日「湯前・水上M」へ合売化、朝日「湯前・水上NM」へ名変</t>
    <rPh sb="5" eb="6">
      <t>ニシ</t>
    </rPh>
    <rPh sb="6" eb="8">
      <t>ニホン</t>
    </rPh>
    <rPh sb="9" eb="11">
      <t>ユノマエ</t>
    </rPh>
    <rPh sb="12" eb="14">
      <t>ミズカミ</t>
    </rPh>
    <rPh sb="15" eb="17">
      <t>ハイテン</t>
    </rPh>
    <rPh sb="19" eb="21">
      <t>アサヒ</t>
    </rPh>
    <rPh sb="22" eb="24">
      <t>ユノマエ</t>
    </rPh>
    <rPh sb="25" eb="27">
      <t>ミズカミ</t>
    </rPh>
    <rPh sb="30" eb="33">
      <t>ゴウバイカ</t>
    </rPh>
    <rPh sb="34" eb="36">
      <t>アサヒ</t>
    </rPh>
    <rPh sb="37" eb="39">
      <t>ユノマエ</t>
    </rPh>
    <rPh sb="40" eb="42">
      <t>ミズカミ</t>
    </rPh>
    <rPh sb="46" eb="48">
      <t>メイヘン</t>
    </rPh>
    <phoneticPr fontId="3"/>
  </si>
  <si>
    <t>●5.4熊日「錦NAM」の西日本合売解消、熊日「錦AM」へ名変</t>
    <rPh sb="4" eb="6">
      <t>クマニチ</t>
    </rPh>
    <rPh sb="7" eb="8">
      <t>ニシキ</t>
    </rPh>
    <rPh sb="13" eb="16">
      <t>ニシニホン</t>
    </rPh>
    <rPh sb="16" eb="20">
      <t>ゴウバイカイショウ</t>
    </rPh>
    <rPh sb="21" eb="23">
      <t>クマニチ</t>
    </rPh>
    <rPh sb="24" eb="25">
      <t>ニシキ</t>
    </rPh>
    <rPh sb="29" eb="31">
      <t>メイヘン</t>
    </rPh>
    <phoneticPr fontId="3"/>
  </si>
  <si>
    <t>　「本渡NAME」「本渡東NAME」「新和NAME」へ名称変更</t>
    <rPh sb="2" eb="4">
      <t>ホンド</t>
    </rPh>
    <rPh sb="10" eb="12">
      <t>ホンド</t>
    </rPh>
    <rPh sb="12" eb="13">
      <t>ヒガシ</t>
    </rPh>
    <rPh sb="19" eb="21">
      <t>シンワ</t>
    </rPh>
    <rPh sb="27" eb="31">
      <t>メイショウヘンコウ</t>
    </rPh>
    <phoneticPr fontId="3"/>
  </si>
  <si>
    <t>●R6.4毎日「大島」廃店し、「熊日五和NAME」へ譲渡。</t>
    <rPh sb="5" eb="7">
      <t>マイニチ</t>
    </rPh>
    <rPh sb="8" eb="10">
      <t>オオシマ</t>
    </rPh>
    <rPh sb="11" eb="13">
      <t>ハイテン</t>
    </rPh>
    <rPh sb="16" eb="18">
      <t>クマニチ</t>
    </rPh>
    <rPh sb="18" eb="20">
      <t>イツワ</t>
    </rPh>
    <rPh sb="26" eb="28">
      <t>ジョウト</t>
    </rPh>
    <phoneticPr fontId="3"/>
  </si>
  <si>
    <t>●R5.4読売「本渡中央」が一部、熊日「有明AM」「河浦AMY」へ譲渡し、熊日「有明AMY」へ名変</t>
    <rPh sb="5" eb="7">
      <t>ヨミウリ</t>
    </rPh>
    <rPh sb="8" eb="10">
      <t>ホンド</t>
    </rPh>
    <rPh sb="10" eb="12">
      <t>チュウオウ</t>
    </rPh>
    <rPh sb="14" eb="16">
      <t>イチブ</t>
    </rPh>
    <rPh sb="17" eb="19">
      <t>クマニチ</t>
    </rPh>
    <rPh sb="20" eb="22">
      <t>アリアケ</t>
    </rPh>
    <rPh sb="26" eb="28">
      <t>カワウラ</t>
    </rPh>
    <rPh sb="33" eb="35">
      <t>ジョウト</t>
    </rPh>
    <rPh sb="37" eb="39">
      <t>クマニチ</t>
    </rPh>
    <rPh sb="40" eb="42">
      <t>アリアケ</t>
    </rPh>
    <rPh sb="47" eb="49">
      <t>メイヘン</t>
    </rPh>
    <phoneticPr fontId="3"/>
  </si>
  <si>
    <t>●R5.12毎日「牛深」廃店し、熊日「牛深NAE」へ合売化、熊日「牛深NAME」へ名変</t>
    <rPh sb="6" eb="8">
      <t>マイニチ</t>
    </rPh>
    <rPh sb="9" eb="11">
      <t>ウシブカ</t>
    </rPh>
    <rPh sb="12" eb="14">
      <t>ハイテン</t>
    </rPh>
    <rPh sb="16" eb="18">
      <t>クマニチ</t>
    </rPh>
    <rPh sb="19" eb="21">
      <t>ウシブカ</t>
    </rPh>
    <rPh sb="26" eb="27">
      <t>ゴウ</t>
    </rPh>
    <rPh sb="27" eb="28">
      <t>バイ</t>
    </rPh>
    <rPh sb="28" eb="29">
      <t>カ</t>
    </rPh>
    <rPh sb="30" eb="32">
      <t>クマニチ</t>
    </rPh>
    <rPh sb="33" eb="35">
      <t>ウシブカ</t>
    </rPh>
    <rPh sb="41" eb="43">
      <t>メイヘン</t>
    </rPh>
    <phoneticPr fontId="3"/>
  </si>
  <si>
    <t>●R5.12読売「免田・多良木」一部エリアを熊日「湯前E」譲渡、熊日「湯前EY」へ名変</t>
    <rPh sb="6" eb="8">
      <t>ヨミウリ</t>
    </rPh>
    <rPh sb="9" eb="11">
      <t>メンダ</t>
    </rPh>
    <rPh sb="12" eb="15">
      <t>タラギ</t>
    </rPh>
    <rPh sb="16" eb="18">
      <t>イチブ</t>
    </rPh>
    <rPh sb="22" eb="24">
      <t>クマニチ</t>
    </rPh>
    <rPh sb="25" eb="27">
      <t>ユノマエ</t>
    </rPh>
    <rPh sb="29" eb="31">
      <t>ジョウト</t>
    </rPh>
    <rPh sb="32" eb="34">
      <t>クマニチ</t>
    </rPh>
    <rPh sb="35" eb="37">
      <t>ユノマエ</t>
    </rPh>
    <rPh sb="41" eb="43">
      <t>メイヘン</t>
    </rPh>
    <phoneticPr fontId="3"/>
  </si>
  <si>
    <t>KP砥用･甲佐</t>
    <phoneticPr fontId="3"/>
  </si>
  <si>
    <t>熊日・くまポス</t>
    <rPh sb="0" eb="2">
      <t>クマニチ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</si>
</sst>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aaa"/>
    <numFmt numFmtId="177" formatCode="#,##0;\-#,##0;&quot;-&quot;"/>
    <numFmt numFmtId="178" formatCode="m&quot;月&quot;d&quot;日&quot;;@"/>
    <numFmt numFmtId="179" formatCode="#,##0.00_);[Red]\(#,##0.00\)"/>
    <numFmt numFmtId="180" formatCode="&quot;&quot;&quot;・&quot;&quot;&quot;\ 0&quot;&quot;&quot;店&quot;&quot;&quot;"/>
    <numFmt numFmtId="181" formatCode="&quot;&quot;&quot;○&quot;&quot;&quot;\ 0&quot;&quot;&quot;店&quot;&quot;&quot;"/>
    <numFmt numFmtId="182" formatCode="&quot;&quot;&quot;◇&quot;&quot;&quot;\ 0&quot;&quot;&quot;店&quot;&quot;&quot;"/>
    <numFmt numFmtId="183" formatCode="[$-411]ggge&quot;年&quot;m&quot;月&quot;d&quot;日&quot;;@"/>
    <numFmt numFmtId="184" formatCode="[$-F800]dddd\,\ mmmm\ dd\,\ yyyy"/>
    <numFmt numFmtId="185" formatCode="yyyy&quot;年&quot;m&quot;月&quot;d&quot;日&quot;;@"/>
  </numFmts>
  <fonts count="3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indexed="56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sz val="14"/>
      <color indexed="5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5">
    <xf numFmtId="183" fontId="0" fillId="0" borderId="0"/>
    <xf numFmtId="177" fontId="8" fillId="0" borderId="0" applyFill="0" applyBorder="0" applyAlignment="0"/>
    <xf numFmtId="183" fontId="9" fillId="0" borderId="1" applyNumberFormat="0" applyAlignment="0" applyProtection="0">
      <alignment horizontal="left" vertical="center"/>
    </xf>
    <xf numFmtId="183" fontId="9" fillId="0" borderId="2">
      <alignment horizontal="left" vertical="center"/>
    </xf>
    <xf numFmtId="183" fontId="10" fillId="0" borderId="0"/>
    <xf numFmtId="183" fontId="11" fillId="0" borderId="0"/>
    <xf numFmtId="38" fontId="7" fillId="0" borderId="0" applyFont="0" applyFill="0" applyBorder="0" applyAlignment="0" applyProtection="0"/>
    <xf numFmtId="183" fontId="1" fillId="0" borderId="0"/>
    <xf numFmtId="183" fontId="1" fillId="0" borderId="0"/>
    <xf numFmtId="183" fontId="1" fillId="0" borderId="0"/>
    <xf numFmtId="183" fontId="7" fillId="0" borderId="0"/>
    <xf numFmtId="183" fontId="1" fillId="0" borderId="0"/>
    <xf numFmtId="183" fontId="15" fillId="0" borderId="0" applyNumberFormat="0" applyFill="0" applyBorder="0" applyAlignment="0" applyProtection="0"/>
    <xf numFmtId="38" fontId="7" fillId="0" borderId="0" applyFont="0" applyFill="0" applyBorder="0" applyAlignment="0" applyProtection="0"/>
    <xf numFmtId="183" fontId="1" fillId="0" borderId="0"/>
    <xf numFmtId="0" fontId="7" fillId="0" borderId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1" fillId="0" borderId="0"/>
    <xf numFmtId="0" fontId="15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619">
    <xf numFmtId="183" fontId="0" fillId="0" borderId="0" xfId="0"/>
    <xf numFmtId="183" fontId="7" fillId="0" borderId="0" xfId="10"/>
    <xf numFmtId="183" fontId="7" fillId="3" borderId="0" xfId="10" applyFill="1"/>
    <xf numFmtId="183" fontId="7" fillId="3" borderId="0" xfId="10" applyFill="1" applyAlignment="1">
      <alignment horizontal="centerContinuous"/>
    </xf>
    <xf numFmtId="183" fontId="14" fillId="3" borderId="0" xfId="10" applyFont="1" applyFill="1"/>
    <xf numFmtId="183" fontId="14" fillId="3" borderId="0" xfId="10" applyFont="1" applyFill="1" applyAlignment="1">
      <alignment horizontal="centerContinuous"/>
    </xf>
    <xf numFmtId="183" fontId="7" fillId="4" borderId="2" xfId="10" applyFill="1" applyBorder="1" applyAlignment="1">
      <alignment horizontal="centerContinuous"/>
    </xf>
    <xf numFmtId="183" fontId="7" fillId="4" borderId="69" xfId="10" applyFill="1" applyBorder="1" applyAlignment="1">
      <alignment horizontal="centerContinuous"/>
    </xf>
    <xf numFmtId="183" fontId="7" fillId="4" borderId="2" xfId="10" applyFill="1" applyBorder="1" applyAlignment="1">
      <alignment vertical="center"/>
    </xf>
    <xf numFmtId="183" fontId="7" fillId="4" borderId="69" xfId="10" applyFill="1" applyBorder="1" applyAlignment="1">
      <alignment vertical="center"/>
    </xf>
    <xf numFmtId="183" fontId="7" fillId="4" borderId="2" xfId="10" applyFill="1" applyBorder="1" applyAlignment="1">
      <alignment horizontal="centerContinuous" vertical="center"/>
    </xf>
    <xf numFmtId="183" fontId="7" fillId="4" borderId="69" xfId="10" applyFill="1" applyBorder="1" applyAlignment="1">
      <alignment horizontal="centerContinuous" vertical="center"/>
    </xf>
    <xf numFmtId="183" fontId="7" fillId="4" borderId="68" xfId="10" applyFill="1" applyBorder="1" applyAlignment="1">
      <alignment horizontal="centerContinuous" vertical="center"/>
    </xf>
    <xf numFmtId="183" fontId="7" fillId="4" borderId="43" xfId="10" applyFill="1" applyBorder="1" applyAlignment="1">
      <alignment horizontal="centerContinuous" vertical="center"/>
    </xf>
    <xf numFmtId="183" fontId="7" fillId="4" borderId="47" xfId="10" applyFill="1" applyBorder="1" applyAlignment="1">
      <alignment horizontal="centerContinuous" vertical="center"/>
    </xf>
    <xf numFmtId="183" fontId="7" fillId="5" borderId="77" xfId="10" applyFill="1" applyBorder="1" applyAlignment="1">
      <alignment horizontal="centerContinuous"/>
    </xf>
    <xf numFmtId="183" fontId="7" fillId="5" borderId="1" xfId="10" applyFill="1" applyBorder="1" applyAlignment="1">
      <alignment horizontal="centerContinuous"/>
    </xf>
    <xf numFmtId="183" fontId="7" fillId="5" borderId="88" xfId="10" applyFill="1" applyBorder="1" applyAlignment="1">
      <alignment horizontal="centerContinuous"/>
    </xf>
    <xf numFmtId="49" fontId="0" fillId="0" borderId="88" xfId="10" applyNumberFormat="1" applyFont="1" applyBorder="1" applyAlignment="1" applyProtection="1">
      <alignment shrinkToFit="1"/>
      <protection locked="0"/>
    </xf>
    <xf numFmtId="2" fontId="7" fillId="4" borderId="68" xfId="10" applyNumberFormat="1" applyFill="1" applyBorder="1" applyAlignment="1">
      <alignment horizontal="centerContinuous" vertical="center"/>
    </xf>
    <xf numFmtId="2" fontId="7" fillId="4" borderId="69" xfId="10" applyNumberFormat="1" applyFill="1" applyBorder="1" applyAlignment="1">
      <alignment horizontal="centerContinuous" vertical="center"/>
    </xf>
    <xf numFmtId="183" fontId="7" fillId="3" borderId="0" xfId="0" applyFont="1" applyFill="1" applyAlignment="1">
      <alignment horizontal="left" vertical="center"/>
    </xf>
    <xf numFmtId="38" fontId="7" fillId="0" borderId="0" xfId="6"/>
    <xf numFmtId="183" fontId="24" fillId="0" borderId="0" xfId="0" applyFont="1" applyAlignment="1">
      <alignment horizontal="centerContinuous"/>
    </xf>
    <xf numFmtId="183" fontId="24" fillId="0" borderId="0" xfId="0" applyFont="1" applyAlignment="1">
      <alignment horizontal="center"/>
    </xf>
    <xf numFmtId="38" fontId="7" fillId="0" borderId="0" xfId="6" applyAlignment="1">
      <alignment horizontal="left"/>
    </xf>
    <xf numFmtId="38" fontId="20" fillId="0" borderId="0" xfId="6" applyFont="1" applyAlignment="1">
      <alignment horizontal="centerContinuous"/>
    </xf>
    <xf numFmtId="183" fontId="7" fillId="0" borderId="0" xfId="0" applyFont="1"/>
    <xf numFmtId="38" fontId="25" fillId="0" borderId="0" xfId="6" applyFont="1" applyAlignment="1">
      <alignment horizontal="left"/>
    </xf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8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70" xfId="6" applyFont="1" applyFill="1" applyBorder="1" applyAlignment="1">
      <alignment horizontal="centerContinuous" vertical="center" shrinkToFit="1"/>
    </xf>
    <xf numFmtId="38" fontId="25" fillId="2" borderId="71" xfId="6" applyFont="1" applyFill="1" applyBorder="1" applyAlignment="1">
      <alignment horizontal="centerContinuous" vertical="center" shrinkToFit="1"/>
    </xf>
    <xf numFmtId="38" fontId="7" fillId="0" borderId="0" xfId="6" applyAlignment="1">
      <alignment horizontal="center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3" fillId="2" borderId="82" xfId="6" applyFont="1" applyFill="1" applyBorder="1" applyAlignment="1">
      <alignment horizontal="center" vertical="center" shrinkToFit="1"/>
    </xf>
    <xf numFmtId="38" fontId="13" fillId="2" borderId="34" xfId="6" applyFont="1" applyFill="1" applyBorder="1" applyAlignment="1">
      <alignment horizontal="center" vertical="center" shrinkToFit="1"/>
    </xf>
    <xf numFmtId="38" fontId="13" fillId="2" borderId="83" xfId="6" applyFont="1" applyFill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84" xfId="6" applyFont="1" applyBorder="1" applyAlignment="1">
      <alignment shrinkToFit="1"/>
    </xf>
    <xf numFmtId="38" fontId="17" fillId="0" borderId="86" xfId="6" applyFont="1" applyBorder="1" applyAlignment="1">
      <alignment shrinkToFit="1"/>
    </xf>
    <xf numFmtId="38" fontId="17" fillId="0" borderId="85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7" xfId="6" applyFont="1" applyBorder="1" applyAlignment="1">
      <alignment shrinkToFit="1"/>
    </xf>
    <xf numFmtId="38" fontId="17" fillId="0" borderId="68" xfId="6" applyFont="1" applyBorder="1" applyAlignment="1">
      <alignment shrinkToFit="1"/>
    </xf>
    <xf numFmtId="38" fontId="17" fillId="0" borderId="73" xfId="6" applyFont="1" applyBorder="1" applyAlignment="1">
      <alignment shrinkToFit="1"/>
    </xf>
    <xf numFmtId="38" fontId="17" fillId="0" borderId="75" xfId="6" applyFont="1" applyBorder="1" applyAlignment="1">
      <alignment shrinkToFit="1"/>
    </xf>
    <xf numFmtId="38" fontId="17" fillId="0" borderId="57" xfId="6" applyFont="1" applyBorder="1" applyAlignment="1">
      <alignment shrinkToFit="1"/>
    </xf>
    <xf numFmtId="38" fontId="19" fillId="2" borderId="77" xfId="6" applyFont="1" applyFill="1" applyBorder="1" applyAlignment="1">
      <alignment shrinkToFit="1"/>
    </xf>
    <xf numFmtId="38" fontId="19" fillId="2" borderId="78" xfId="6" applyFont="1" applyFill="1" applyBorder="1" applyAlignment="1">
      <alignment shrinkToFit="1"/>
    </xf>
    <xf numFmtId="38" fontId="19" fillId="2" borderId="79" xfId="6" applyFont="1" applyFill="1" applyBorder="1" applyAlignment="1">
      <alignment shrinkToFit="1"/>
    </xf>
    <xf numFmtId="38" fontId="19" fillId="2" borderId="81" xfId="6" applyFont="1" applyFill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76" xfId="6" applyFont="1" applyBorder="1" applyAlignment="1">
      <alignment shrinkToFit="1"/>
    </xf>
    <xf numFmtId="183" fontId="19" fillId="2" borderId="10" xfId="6" applyNumberFormat="1" applyFont="1" applyFill="1" applyBorder="1" applyAlignment="1">
      <alignment shrinkToFit="1"/>
    </xf>
    <xf numFmtId="38" fontId="19" fillId="2" borderId="82" xfId="6" applyFont="1" applyFill="1" applyBorder="1" applyAlignment="1">
      <alignment shrinkToFit="1"/>
    </xf>
    <xf numFmtId="38" fontId="19" fillId="2" borderId="34" xfId="6" applyFont="1" applyFill="1" applyBorder="1" applyAlignment="1">
      <alignment shrinkToFit="1"/>
    </xf>
    <xf numFmtId="58" fontId="7" fillId="0" borderId="0" xfId="6" applyNumberFormat="1"/>
    <xf numFmtId="38" fontId="23" fillId="0" borderId="0" xfId="6" applyFont="1"/>
    <xf numFmtId="49" fontId="0" fillId="0" borderId="0" xfId="6" applyNumberFormat="1" applyFont="1" applyAlignment="1">
      <alignment horizontal="right"/>
    </xf>
    <xf numFmtId="38" fontId="17" fillId="0" borderId="90" xfId="6" applyFont="1" applyBorder="1" applyAlignment="1">
      <alignment shrinkToFit="1"/>
    </xf>
    <xf numFmtId="38" fontId="17" fillId="0" borderId="43" xfId="6" applyFont="1" applyBorder="1" applyAlignment="1">
      <alignment shrinkToFit="1"/>
    </xf>
    <xf numFmtId="38" fontId="17" fillId="0" borderId="91" xfId="6" applyFont="1" applyBorder="1" applyAlignment="1">
      <alignment shrinkToFit="1"/>
    </xf>
    <xf numFmtId="38" fontId="15" fillId="0" borderId="72" xfId="12" applyNumberFormat="1" applyBorder="1" applyAlignment="1">
      <alignment shrinkToFit="1"/>
    </xf>
    <xf numFmtId="38" fontId="15" fillId="0" borderId="92" xfId="12" applyNumberFormat="1" applyBorder="1" applyAlignment="1">
      <alignment shrinkToFit="1"/>
    </xf>
    <xf numFmtId="38" fontId="15" fillId="0" borderId="74" xfId="12" applyNumberFormat="1" applyBorder="1" applyAlignment="1">
      <alignment shrinkToFit="1"/>
    </xf>
    <xf numFmtId="38" fontId="15" fillId="0" borderId="80" xfId="12" applyNumberFormat="1" applyBorder="1" applyAlignment="1">
      <alignment shrinkToFit="1"/>
    </xf>
    <xf numFmtId="183" fontId="0" fillId="4" borderId="68" xfId="10" applyFont="1" applyFill="1" applyBorder="1" applyAlignment="1">
      <alignment horizontal="centerContinuous" vertical="center"/>
    </xf>
    <xf numFmtId="183" fontId="0" fillId="4" borderId="68" xfId="10" applyFont="1" applyFill="1" applyBorder="1" applyAlignment="1">
      <alignment vertical="center"/>
    </xf>
    <xf numFmtId="3" fontId="7" fillId="3" borderId="45" xfId="10" applyNumberFormat="1" applyFill="1" applyBorder="1" applyAlignment="1">
      <alignment shrinkToFit="1"/>
    </xf>
    <xf numFmtId="183" fontId="7" fillId="6" borderId="87" xfId="10" applyFill="1" applyBorder="1"/>
    <xf numFmtId="183" fontId="7" fillId="7" borderId="87" xfId="10" applyFill="1" applyBorder="1"/>
    <xf numFmtId="38" fontId="19" fillId="2" borderId="83" xfId="6" applyFont="1" applyFill="1" applyBorder="1" applyAlignment="1">
      <alignment shrinkToFit="1"/>
    </xf>
    <xf numFmtId="183" fontId="14" fillId="3" borderId="0" xfId="10" applyFont="1" applyFill="1" applyAlignment="1">
      <alignment horizontal="left"/>
    </xf>
    <xf numFmtId="183" fontId="14" fillId="3" borderId="0" xfId="0" applyFont="1" applyFill="1" applyAlignment="1">
      <alignment horizontal="left" vertical="center"/>
    </xf>
    <xf numFmtId="183" fontId="14" fillId="3" borderId="0" xfId="0" applyFont="1" applyFill="1" applyAlignment="1">
      <alignment horizontal="left" vertical="center" wrapText="1"/>
    </xf>
    <xf numFmtId="183" fontId="14" fillId="3" borderId="0" xfId="10" applyFont="1" applyFill="1" applyAlignment="1">
      <alignment horizontal="right"/>
    </xf>
    <xf numFmtId="183" fontId="0" fillId="0" borderId="77" xfId="10" applyFont="1" applyBorder="1"/>
    <xf numFmtId="183" fontId="7" fillId="0" borderId="1" xfId="10" applyBorder="1"/>
    <xf numFmtId="183" fontId="7" fillId="0" borderId="88" xfId="10" applyBorder="1"/>
    <xf numFmtId="183" fontId="27" fillId="3" borderId="0" xfId="10" applyFont="1" applyFill="1"/>
    <xf numFmtId="183" fontId="15" fillId="0" borderId="8" xfId="12" applyBorder="1" applyAlignment="1">
      <alignment shrinkToFit="1"/>
    </xf>
    <xf numFmtId="183" fontId="14" fillId="8" borderId="0" xfId="10" applyFont="1" applyFill="1" applyAlignment="1">
      <alignment horizontal="left"/>
    </xf>
    <xf numFmtId="183" fontId="28" fillId="9" borderId="0" xfId="10" applyFont="1" applyFill="1"/>
    <xf numFmtId="183" fontId="28" fillId="3" borderId="0" xfId="10" applyFont="1" applyFill="1"/>
    <xf numFmtId="183" fontId="14" fillId="3" borderId="0" xfId="0" applyFont="1" applyFill="1" applyAlignment="1">
      <alignment horizontal="right" vertical="center" wrapText="1"/>
    </xf>
    <xf numFmtId="183" fontId="14" fillId="10" borderId="105" xfId="0" applyFont="1" applyFill="1" applyBorder="1" applyAlignment="1">
      <alignment horizontal="center" vertical="center" shrinkToFit="1"/>
    </xf>
    <xf numFmtId="183" fontId="14" fillId="10" borderId="106" xfId="0" applyFont="1" applyFill="1" applyBorder="1" applyAlignment="1">
      <alignment horizontal="center" vertical="center" shrinkToFit="1"/>
    </xf>
    <xf numFmtId="178" fontId="7" fillId="3" borderId="0" xfId="0" applyNumberFormat="1" applyFont="1" applyFill="1" applyAlignment="1">
      <alignment horizontal="centerContinuous"/>
    </xf>
    <xf numFmtId="178" fontId="0" fillId="3" borderId="0" xfId="0" applyNumberFormat="1" applyFill="1" applyAlignment="1">
      <alignment horizontal="centerContinuous"/>
    </xf>
    <xf numFmtId="183" fontId="7" fillId="10" borderId="0" xfId="8" applyFont="1" applyFill="1"/>
    <xf numFmtId="183" fontId="13" fillId="0" borderId="0" xfId="8" applyFont="1" applyAlignment="1">
      <alignment horizontal="right"/>
    </xf>
    <xf numFmtId="183" fontId="7" fillId="0" borderId="0" xfId="9" applyFont="1" applyAlignment="1">
      <alignment horizontal="right"/>
    </xf>
    <xf numFmtId="38" fontId="17" fillId="10" borderId="14" xfId="6" applyFont="1" applyFill="1" applyBorder="1" applyAlignment="1">
      <alignment shrinkToFit="1"/>
    </xf>
    <xf numFmtId="0" fontId="26" fillId="10" borderId="67" xfId="0" applyNumberFormat="1" applyFont="1" applyFill="1" applyBorder="1"/>
    <xf numFmtId="183" fontId="7" fillId="10" borderId="0" xfId="8" applyFont="1" applyFill="1" applyAlignment="1">
      <alignment horizontal="right"/>
    </xf>
    <xf numFmtId="183" fontId="17" fillId="10" borderId="0" xfId="8" applyFont="1" applyFill="1"/>
    <xf numFmtId="38" fontId="17" fillId="10" borderId="67" xfId="6" applyFont="1" applyFill="1" applyBorder="1" applyAlignment="1">
      <alignment shrinkToFit="1"/>
    </xf>
    <xf numFmtId="49" fontId="17" fillId="10" borderId="16" xfId="0" applyNumberFormat="1" applyFont="1" applyFill="1" applyBorder="1" applyAlignment="1">
      <alignment vertical="center" shrinkToFit="1"/>
    </xf>
    <xf numFmtId="49" fontId="17" fillId="10" borderId="13" xfId="0" applyNumberFormat="1" applyFont="1" applyFill="1" applyBorder="1" applyAlignment="1">
      <alignment vertical="center" shrinkToFit="1"/>
    </xf>
    <xf numFmtId="38" fontId="18" fillId="10" borderId="22" xfId="6" applyFont="1" applyFill="1" applyBorder="1" applyAlignment="1">
      <alignment shrinkToFit="1"/>
    </xf>
    <xf numFmtId="183" fontId="18" fillId="10" borderId="0" xfId="8" applyFont="1" applyFill="1" applyAlignment="1">
      <alignment horizontal="centerContinuous"/>
    </xf>
    <xf numFmtId="183" fontId="7" fillId="10" borderId="0" xfId="8" applyFont="1" applyFill="1" applyAlignment="1">
      <alignment horizontal="centerContinuous"/>
    </xf>
    <xf numFmtId="38" fontId="18" fillId="10" borderId="13" xfId="6" applyFont="1" applyFill="1" applyBorder="1" applyAlignment="1">
      <alignment shrinkToFit="1"/>
    </xf>
    <xf numFmtId="38" fontId="17" fillId="10" borderId="22" xfId="6" applyFont="1" applyFill="1" applyBorder="1" applyAlignment="1">
      <alignment horizontal="center" shrinkToFit="1"/>
    </xf>
    <xf numFmtId="38" fontId="17" fillId="10" borderId="13" xfId="6" applyFont="1" applyFill="1" applyBorder="1" applyAlignment="1">
      <alignment shrinkToFit="1"/>
    </xf>
    <xf numFmtId="3" fontId="7" fillId="3" borderId="0" xfId="10" applyNumberFormat="1" applyFill="1" applyAlignment="1">
      <alignment shrinkToFit="1"/>
    </xf>
    <xf numFmtId="183" fontId="17" fillId="10" borderId="13" xfId="8" applyFont="1" applyFill="1" applyBorder="1" applyAlignment="1">
      <alignment horizontal="center"/>
    </xf>
    <xf numFmtId="49" fontId="17" fillId="10" borderId="13" xfId="8" quotePrefix="1" applyNumberFormat="1" applyFont="1" applyFill="1" applyBorder="1"/>
    <xf numFmtId="49" fontId="17" fillId="10" borderId="13" xfId="0" quotePrefix="1" applyNumberFormat="1" applyFont="1" applyFill="1" applyBorder="1" applyAlignment="1">
      <alignment vertical="center" shrinkToFit="1"/>
    </xf>
    <xf numFmtId="183" fontId="13" fillId="10" borderId="45" xfId="0" applyFont="1" applyFill="1" applyBorder="1" applyAlignment="1">
      <alignment shrinkToFit="1"/>
    </xf>
    <xf numFmtId="183" fontId="13" fillId="10" borderId="11" xfId="0" applyFont="1" applyFill="1" applyBorder="1" applyAlignment="1">
      <alignment shrinkToFit="1"/>
    </xf>
    <xf numFmtId="49" fontId="17" fillId="10" borderId="31" xfId="8" applyNumberFormat="1" applyFont="1" applyFill="1" applyBorder="1" applyAlignment="1">
      <alignment horizontal="left" vertical="center"/>
    </xf>
    <xf numFmtId="49" fontId="7" fillId="10" borderId="31" xfId="8" applyNumberFormat="1" applyFont="1" applyFill="1" applyBorder="1"/>
    <xf numFmtId="49" fontId="17" fillId="10" borderId="0" xfId="8" applyNumberFormat="1" applyFont="1" applyFill="1" applyAlignment="1">
      <alignment horizontal="left" vertical="center"/>
    </xf>
    <xf numFmtId="49" fontId="7" fillId="10" borderId="0" xfId="8" applyNumberFormat="1" applyFont="1" applyFill="1"/>
    <xf numFmtId="49" fontId="17" fillId="10" borderId="11" xfId="8" applyNumberFormat="1" applyFont="1" applyFill="1" applyBorder="1" applyAlignment="1">
      <alignment horizontal="left" vertical="center"/>
    </xf>
    <xf numFmtId="49" fontId="7" fillId="10" borderId="11" xfId="8" applyNumberFormat="1" applyFont="1" applyFill="1" applyBorder="1"/>
    <xf numFmtId="38" fontId="5" fillId="10" borderId="22" xfId="6" applyFont="1" applyFill="1" applyBorder="1" applyAlignment="1">
      <alignment horizontal="center" shrinkToFit="1"/>
    </xf>
    <xf numFmtId="38" fontId="7" fillId="10" borderId="22" xfId="6" applyFont="1" applyFill="1" applyBorder="1" applyAlignment="1">
      <alignment horizontal="center" shrinkToFit="1"/>
    </xf>
    <xf numFmtId="49" fontId="17" fillId="10" borderId="14" xfId="0" applyNumberFormat="1" applyFont="1" applyFill="1" applyBorder="1" applyAlignment="1">
      <alignment vertical="center" shrinkToFit="1"/>
    </xf>
    <xf numFmtId="183" fontId="21" fillId="10" borderId="0" xfId="8" applyFont="1" applyFill="1" applyAlignment="1">
      <alignment horizontal="centerContinuous"/>
    </xf>
    <xf numFmtId="183" fontId="17" fillId="10" borderId="0" xfId="8" applyFont="1" applyFill="1" applyAlignment="1">
      <alignment horizontal="centerContinuous"/>
    </xf>
    <xf numFmtId="183" fontId="18" fillId="10" borderId="0" xfId="8" applyFont="1" applyFill="1" applyAlignment="1">
      <alignment horizontal="left"/>
    </xf>
    <xf numFmtId="183" fontId="2" fillId="10" borderId="0" xfId="14" applyFont="1" applyFill="1" applyAlignment="1">
      <alignment horizontal="left"/>
    </xf>
    <xf numFmtId="183" fontId="7" fillId="10" borderId="0" xfId="8" applyFont="1" applyFill="1" applyAlignment="1">
      <alignment horizontal="left"/>
    </xf>
    <xf numFmtId="183" fontId="22" fillId="10" borderId="0" xfId="8" applyFont="1" applyFill="1" applyAlignment="1">
      <alignment horizontal="centerContinuous"/>
    </xf>
    <xf numFmtId="183" fontId="17" fillId="10" borderId="0" xfId="8" applyFont="1" applyFill="1" applyAlignment="1">
      <alignment horizontal="center"/>
    </xf>
    <xf numFmtId="183" fontId="22" fillId="10" borderId="0" xfId="8" applyFont="1" applyFill="1" applyAlignment="1">
      <alignment horizontal="center" shrinkToFit="1"/>
    </xf>
    <xf numFmtId="183" fontId="7" fillId="10" borderId="0" xfId="8" applyFont="1" applyFill="1" applyAlignment="1">
      <alignment horizontal="center" shrinkToFit="1"/>
    </xf>
    <xf numFmtId="183" fontId="17" fillId="10" borderId="0" xfId="8" applyFont="1" applyFill="1" applyAlignment="1">
      <alignment horizontal="center" shrinkToFit="1"/>
    </xf>
    <xf numFmtId="183" fontId="13" fillId="10" borderId="0" xfId="8" applyFont="1" applyFill="1" applyAlignment="1">
      <alignment horizontal="right"/>
    </xf>
    <xf numFmtId="183" fontId="5" fillId="10" borderId="0" xfId="14" applyFont="1" applyFill="1" applyAlignment="1">
      <alignment horizontal="left"/>
    </xf>
    <xf numFmtId="183" fontId="13" fillId="10" borderId="3" xfId="8" applyFont="1" applyFill="1" applyBorder="1" applyAlignment="1">
      <alignment horizontal="centerContinuous"/>
    </xf>
    <xf numFmtId="183" fontId="18" fillId="10" borderId="5" xfId="8" applyFont="1" applyFill="1" applyBorder="1" applyAlignment="1">
      <alignment horizontal="centerContinuous"/>
    </xf>
    <xf numFmtId="183" fontId="13" fillId="10" borderId="5" xfId="8" applyFont="1" applyFill="1" applyBorder="1" applyAlignment="1">
      <alignment horizontal="centerContinuous"/>
    </xf>
    <xf numFmtId="183" fontId="13" fillId="10" borderId="4" xfId="8" applyFont="1" applyFill="1" applyBorder="1" applyAlignment="1">
      <alignment horizontal="center"/>
    </xf>
    <xf numFmtId="183" fontId="13" fillId="10" borderId="4" xfId="8" applyFont="1" applyFill="1" applyBorder="1" applyAlignment="1">
      <alignment horizontal="centerContinuous"/>
    </xf>
    <xf numFmtId="183" fontId="18" fillId="10" borderId="4" xfId="8" applyFont="1" applyFill="1" applyBorder="1" applyAlignment="1">
      <alignment horizontal="centerContinuous"/>
    </xf>
    <xf numFmtId="183" fontId="13" fillId="10" borderId="4" xfId="8" applyFont="1" applyFill="1" applyBorder="1"/>
    <xf numFmtId="183" fontId="13" fillId="10" borderId="6" xfId="8" applyFont="1" applyFill="1" applyBorder="1" applyAlignment="1">
      <alignment horizontal="centerContinuous"/>
    </xf>
    <xf numFmtId="183" fontId="13" fillId="10" borderId="0" xfId="8" applyFont="1" applyFill="1" applyAlignment="1">
      <alignment horizontal="centerContinuous"/>
    </xf>
    <xf numFmtId="183" fontId="13" fillId="10" borderId="0" xfId="8" applyFont="1" applyFill="1"/>
    <xf numFmtId="183" fontId="18" fillId="10" borderId="0" xfId="8" applyFont="1" applyFill="1" applyAlignment="1">
      <alignment horizontal="center"/>
    </xf>
    <xf numFmtId="183" fontId="18" fillId="10" borderId="0" xfId="8" applyFont="1" applyFill="1"/>
    <xf numFmtId="183" fontId="7" fillId="10" borderId="0" xfId="9" applyFont="1" applyFill="1" applyAlignment="1">
      <alignment horizontal="right"/>
    </xf>
    <xf numFmtId="38" fontId="5" fillId="10" borderId="0" xfId="14" applyNumberFormat="1" applyFont="1" applyFill="1"/>
    <xf numFmtId="183" fontId="5" fillId="10" borderId="0" xfId="14" applyFont="1" applyFill="1"/>
    <xf numFmtId="176" fontId="13" fillId="10" borderId="0" xfId="8" applyNumberFormat="1" applyFont="1" applyFill="1" applyAlignment="1">
      <alignment horizontal="center"/>
    </xf>
    <xf numFmtId="38" fontId="13" fillId="10" borderId="0" xfId="8" applyNumberFormat="1" applyFont="1" applyFill="1"/>
    <xf numFmtId="183" fontId="13" fillId="10" borderId="0" xfId="8" applyFont="1" applyFill="1" applyAlignment="1" applyProtection="1">
      <alignment horizontal="center"/>
      <protection locked="0"/>
    </xf>
    <xf numFmtId="38" fontId="13" fillId="10" borderId="0" xfId="6" applyFont="1" applyFill="1"/>
    <xf numFmtId="183" fontId="7" fillId="10" borderId="0" xfId="0" applyFont="1" applyFill="1" applyAlignment="1">
      <alignment horizontal="center"/>
    </xf>
    <xf numFmtId="176" fontId="13" fillId="10" borderId="11" xfId="8" applyNumberFormat="1" applyFont="1" applyFill="1" applyBorder="1" applyAlignment="1">
      <alignment horizontal="center"/>
    </xf>
    <xf numFmtId="38" fontId="17" fillId="10" borderId="0" xfId="8" applyNumberFormat="1" applyFont="1" applyFill="1"/>
    <xf numFmtId="38" fontId="18" fillId="10" borderId="0" xfId="6" applyFont="1" applyFill="1"/>
    <xf numFmtId="183" fontId="18" fillId="10" borderId="0" xfId="0" applyFont="1" applyFill="1" applyAlignment="1">
      <alignment horizontal="center"/>
    </xf>
    <xf numFmtId="183" fontId="7" fillId="10" borderId="36" xfId="8" applyFont="1" applyFill="1" applyBorder="1"/>
    <xf numFmtId="183" fontId="17" fillId="10" borderId="31" xfId="8" applyFont="1" applyFill="1" applyBorder="1"/>
    <xf numFmtId="183" fontId="13" fillId="10" borderId="38" xfId="8" applyFont="1" applyFill="1" applyBorder="1" applyAlignment="1">
      <alignment horizontal="centerContinuous"/>
    </xf>
    <xf numFmtId="183" fontId="13" fillId="10" borderId="41" xfId="8" applyFont="1" applyFill="1" applyBorder="1" applyAlignment="1">
      <alignment horizontal="centerContinuous"/>
    </xf>
    <xf numFmtId="183" fontId="7" fillId="10" borderId="10" xfId="8" applyFont="1" applyFill="1" applyBorder="1"/>
    <xf numFmtId="183" fontId="17" fillId="10" borderId="11" xfId="8" applyFont="1" applyFill="1" applyBorder="1" applyAlignment="1">
      <alignment horizontal="centerContinuous"/>
    </xf>
    <xf numFmtId="183" fontId="17" fillId="10" borderId="57" xfId="8" applyFont="1" applyFill="1" applyBorder="1" applyAlignment="1">
      <alignment horizontal="center"/>
    </xf>
    <xf numFmtId="183" fontId="20" fillId="10" borderId="63" xfId="8" applyFont="1" applyFill="1" applyBorder="1" applyAlignment="1">
      <alignment horizontal="center"/>
    </xf>
    <xf numFmtId="183" fontId="20" fillId="10" borderId="60" xfId="8" applyFont="1" applyFill="1" applyBorder="1" applyAlignment="1">
      <alignment horizontal="center"/>
    </xf>
    <xf numFmtId="183" fontId="20" fillId="10" borderId="64" xfId="8" applyFont="1" applyFill="1" applyBorder="1" applyAlignment="1">
      <alignment horizontal="center"/>
    </xf>
    <xf numFmtId="183" fontId="20" fillId="10" borderId="65" xfId="8" applyFont="1" applyFill="1" applyBorder="1" applyAlignment="1">
      <alignment horizontal="center"/>
    </xf>
    <xf numFmtId="183" fontId="20" fillId="10" borderId="66" xfId="8" applyFont="1" applyFill="1" applyBorder="1" applyAlignment="1">
      <alignment horizontal="center"/>
    </xf>
    <xf numFmtId="183" fontId="19" fillId="10" borderId="8" xfId="8" applyFont="1" applyFill="1" applyBorder="1" applyAlignment="1">
      <alignment horizontal="left"/>
    </xf>
    <xf numFmtId="183" fontId="17" fillId="10" borderId="0" xfId="8" applyFont="1" applyFill="1" applyAlignment="1">
      <alignment shrinkToFit="1"/>
    </xf>
    <xf numFmtId="183" fontId="17" fillId="10" borderId="25" xfId="8" applyFont="1" applyFill="1" applyBorder="1" applyAlignment="1">
      <alignment horizontal="center" shrinkToFit="1"/>
    </xf>
    <xf numFmtId="49" fontId="17" fillId="10" borderId="27" xfId="0" applyNumberFormat="1" applyFont="1" applyFill="1" applyBorder="1" applyAlignment="1">
      <alignment vertical="center" shrinkToFit="1"/>
    </xf>
    <xf numFmtId="38" fontId="30" fillId="10" borderId="13" xfId="6" applyFont="1" applyFill="1" applyBorder="1" applyAlignment="1">
      <alignment shrinkToFit="1"/>
    </xf>
    <xf numFmtId="49" fontId="17" fillId="10" borderId="21" xfId="6" applyNumberFormat="1" applyFont="1" applyFill="1" applyBorder="1" applyAlignment="1">
      <alignment horizontal="center" vertical="center" shrinkToFit="1"/>
    </xf>
    <xf numFmtId="183" fontId="17" fillId="10" borderId="23" xfId="8" applyFont="1" applyFill="1" applyBorder="1" applyAlignment="1">
      <alignment horizontal="center" shrinkToFit="1"/>
    </xf>
    <xf numFmtId="49" fontId="17" fillId="10" borderId="15" xfId="6" applyNumberFormat="1" applyFont="1" applyFill="1" applyBorder="1" applyAlignment="1" applyProtection="1">
      <alignment horizontal="center" vertical="center" shrinkToFit="1"/>
      <protection locked="0"/>
    </xf>
    <xf numFmtId="183" fontId="17" fillId="10" borderId="18" xfId="8" applyFont="1" applyFill="1" applyBorder="1" applyAlignment="1">
      <alignment horizontal="center" shrinkToFit="1"/>
    </xf>
    <xf numFmtId="38" fontId="17" fillId="10" borderId="13" xfId="6" applyFont="1" applyFill="1" applyBorder="1" applyAlignment="1">
      <alignment horizontal="center" shrinkToFit="1"/>
    </xf>
    <xf numFmtId="49" fontId="16" fillId="10" borderId="17" xfId="6" applyNumberFormat="1" applyFont="1" applyFill="1" applyBorder="1" applyAlignment="1" applyProtection="1">
      <alignment shrinkToFit="1"/>
      <protection locked="0"/>
    </xf>
    <xf numFmtId="183" fontId="17" fillId="10" borderId="12" xfId="8" applyFont="1" applyFill="1" applyBorder="1" applyAlignment="1">
      <alignment horizontal="center" shrinkToFit="1"/>
    </xf>
    <xf numFmtId="183" fontId="17" fillId="10" borderId="13" xfId="6" applyNumberFormat="1" applyFont="1" applyFill="1" applyBorder="1" applyAlignment="1">
      <alignment shrinkToFit="1"/>
    </xf>
    <xf numFmtId="49" fontId="16" fillId="10" borderId="19" xfId="6" applyNumberFormat="1" applyFont="1" applyFill="1" applyBorder="1" applyAlignment="1" applyProtection="1">
      <alignment shrinkToFit="1"/>
      <protection locked="0"/>
    </xf>
    <xf numFmtId="183" fontId="17" fillId="10" borderId="18" xfId="8" applyFont="1" applyFill="1" applyBorder="1" applyAlignment="1">
      <alignment shrinkToFit="1"/>
    </xf>
    <xf numFmtId="49" fontId="16" fillId="10" borderId="20" xfId="6" applyNumberFormat="1" applyFont="1" applyFill="1" applyBorder="1" applyAlignment="1" applyProtection="1">
      <alignment shrinkToFit="1"/>
      <protection locked="0"/>
    </xf>
    <xf numFmtId="0" fontId="19" fillId="10" borderId="8" xfId="8" applyNumberFormat="1" applyFont="1" applyFill="1" applyBorder="1" applyAlignment="1">
      <alignment horizontal="left"/>
    </xf>
    <xf numFmtId="38" fontId="30" fillId="10" borderId="98" xfId="6" applyFont="1" applyFill="1" applyBorder="1" applyAlignment="1">
      <alignment shrinkToFit="1"/>
    </xf>
    <xf numFmtId="49" fontId="17" fillId="10" borderId="21" xfId="6" applyNumberFormat="1" applyFont="1" applyFill="1" applyBorder="1" applyAlignment="1" applyProtection="1">
      <alignment horizontal="center" vertical="center" shrinkToFit="1"/>
      <protection locked="0"/>
    </xf>
    <xf numFmtId="38" fontId="29" fillId="10" borderId="22" xfId="6" applyFont="1" applyFill="1" applyBorder="1" applyAlignment="1">
      <alignment horizontal="center" shrinkToFit="1"/>
    </xf>
    <xf numFmtId="49" fontId="16" fillId="10" borderId="19" xfId="6" applyNumberFormat="1" applyFont="1" applyFill="1" applyBorder="1" applyAlignment="1">
      <alignment shrinkToFit="1"/>
    </xf>
    <xf numFmtId="49" fontId="16" fillId="10" borderId="20" xfId="6" applyNumberFormat="1" applyFont="1" applyFill="1" applyBorder="1" applyAlignment="1">
      <alignment shrinkToFit="1"/>
    </xf>
    <xf numFmtId="183" fontId="7" fillId="10" borderId="8" xfId="8" applyFont="1" applyFill="1" applyBorder="1"/>
    <xf numFmtId="49" fontId="17" fillId="10" borderId="13" xfId="8" applyNumberFormat="1" applyFont="1" applyFill="1" applyBorder="1"/>
    <xf numFmtId="38" fontId="18" fillId="10" borderId="13" xfId="6" applyFont="1" applyFill="1" applyBorder="1" applyAlignment="1">
      <alignment horizontal="right"/>
    </xf>
    <xf numFmtId="38" fontId="30" fillId="10" borderId="22" xfId="6" applyFont="1" applyFill="1" applyBorder="1" applyAlignment="1">
      <alignment shrinkToFit="1"/>
    </xf>
    <xf numFmtId="0" fontId="5" fillId="10" borderId="67" xfId="14" applyNumberFormat="1" applyFont="1" applyFill="1" applyBorder="1"/>
    <xf numFmtId="38" fontId="18" fillId="10" borderId="13" xfId="6" applyFont="1" applyFill="1" applyBorder="1" applyAlignment="1">
      <alignment horizontal="right" shrinkToFit="1"/>
    </xf>
    <xf numFmtId="56" fontId="7" fillId="10" borderId="8" xfId="8" applyNumberFormat="1" applyFont="1" applyFill="1" applyBorder="1"/>
    <xf numFmtId="38" fontId="18" fillId="10" borderId="98" xfId="6" applyFont="1" applyFill="1" applyBorder="1" applyAlignment="1">
      <alignment shrinkToFit="1"/>
    </xf>
    <xf numFmtId="38" fontId="7" fillId="10" borderId="13" xfId="6" applyFont="1" applyFill="1" applyBorder="1" applyAlignment="1">
      <alignment horizontal="center" shrinkToFit="1"/>
    </xf>
    <xf numFmtId="49" fontId="16" fillId="10" borderId="21" xfId="6" applyNumberFormat="1" applyFont="1" applyFill="1" applyBorder="1" applyAlignment="1" applyProtection="1">
      <alignment shrinkToFit="1"/>
      <protection locked="0"/>
    </xf>
    <xf numFmtId="49" fontId="16" fillId="10" borderId="21" xfId="6" applyNumberFormat="1" applyFont="1" applyFill="1" applyBorder="1" applyAlignment="1">
      <alignment shrinkToFit="1"/>
    </xf>
    <xf numFmtId="38" fontId="32" fillId="10" borderId="22" xfId="6" applyFont="1" applyFill="1" applyBorder="1" applyAlignment="1">
      <alignment horizontal="center" shrinkToFit="1"/>
    </xf>
    <xf numFmtId="183" fontId="17" fillId="10" borderId="13" xfId="8" applyFont="1" applyFill="1" applyBorder="1" applyAlignment="1">
      <alignment shrinkToFit="1"/>
    </xf>
    <xf numFmtId="38" fontId="33" fillId="10" borderId="22" xfId="6" applyFont="1" applyFill="1" applyBorder="1" applyAlignment="1">
      <alignment horizontal="center" shrinkToFit="1"/>
    </xf>
    <xf numFmtId="183" fontId="17" fillId="10" borderId="18" xfId="8" applyFont="1" applyFill="1" applyBorder="1"/>
    <xf numFmtId="183" fontId="20" fillId="10" borderId="37" xfId="8" applyFont="1" applyFill="1" applyBorder="1" applyAlignment="1">
      <alignment horizontal="center" shrinkToFit="1"/>
    </xf>
    <xf numFmtId="38" fontId="18" fillId="10" borderId="38" xfId="8" applyNumberFormat="1" applyFont="1" applyFill="1" applyBorder="1" applyAlignment="1">
      <alignment shrinkToFit="1"/>
    </xf>
    <xf numFmtId="38" fontId="18" fillId="10" borderId="39" xfId="8" applyNumberFormat="1" applyFont="1" applyFill="1" applyBorder="1" applyAlignment="1">
      <alignment shrinkToFit="1"/>
    </xf>
    <xf numFmtId="183" fontId="18" fillId="10" borderId="4" xfId="8" applyFont="1" applyFill="1" applyBorder="1" applyAlignment="1">
      <alignment shrinkToFit="1"/>
    </xf>
    <xf numFmtId="38" fontId="18" fillId="10" borderId="40" xfId="6" applyFont="1" applyFill="1" applyBorder="1" applyAlignment="1">
      <alignment shrinkToFit="1"/>
    </xf>
    <xf numFmtId="38" fontId="18" fillId="10" borderId="41" xfId="6" applyFont="1" applyFill="1" applyBorder="1"/>
    <xf numFmtId="38" fontId="18" fillId="10" borderId="4" xfId="6" applyFont="1" applyFill="1" applyBorder="1"/>
    <xf numFmtId="38" fontId="18" fillId="10" borderId="5" xfId="6" applyFont="1" applyFill="1" applyBorder="1"/>
    <xf numFmtId="0" fontId="5" fillId="10" borderId="87" xfId="14" applyNumberFormat="1" applyFont="1" applyFill="1" applyBorder="1"/>
    <xf numFmtId="183" fontId="20" fillId="10" borderId="42" xfId="8" applyFont="1" applyFill="1" applyBorder="1" applyAlignment="1">
      <alignment horizontal="center" shrinkToFit="1"/>
    </xf>
    <xf numFmtId="38" fontId="18" fillId="10" borderId="43" xfId="6" applyFont="1" applyFill="1" applyBorder="1" applyAlignment="1">
      <alignment shrinkToFit="1"/>
    </xf>
    <xf numFmtId="38" fontId="18" fillId="10" borderId="44" xfId="6" applyFont="1" applyFill="1" applyBorder="1" applyAlignment="1">
      <alignment shrinkToFit="1"/>
    </xf>
    <xf numFmtId="183" fontId="18" fillId="10" borderId="45" xfId="8" applyFont="1" applyFill="1" applyBorder="1" applyAlignment="1">
      <alignment shrinkToFit="1"/>
    </xf>
    <xf numFmtId="38" fontId="18" fillId="10" borderId="46" xfId="6" applyFont="1" applyFill="1" applyBorder="1" applyAlignment="1">
      <alignment shrinkToFit="1"/>
    </xf>
    <xf numFmtId="38" fontId="18" fillId="10" borderId="47" xfId="6" applyFont="1" applyFill="1" applyBorder="1"/>
    <xf numFmtId="38" fontId="18" fillId="10" borderId="45" xfId="6" applyFont="1" applyFill="1" applyBorder="1"/>
    <xf numFmtId="38" fontId="18" fillId="10" borderId="48" xfId="6" applyFont="1" applyFill="1" applyBorder="1"/>
    <xf numFmtId="183" fontId="20" fillId="10" borderId="49" xfId="7" applyFont="1" applyFill="1" applyBorder="1" applyAlignment="1">
      <alignment horizontal="center" shrinkToFit="1"/>
    </xf>
    <xf numFmtId="38" fontId="18" fillId="10" borderId="50" xfId="6" applyFont="1" applyFill="1" applyBorder="1" applyAlignment="1">
      <alignment shrinkToFit="1"/>
    </xf>
    <xf numFmtId="38" fontId="18" fillId="10" borderId="51" xfId="6" applyFont="1" applyFill="1" applyBorder="1" applyAlignment="1">
      <alignment shrinkToFit="1"/>
    </xf>
    <xf numFmtId="183" fontId="18" fillId="10" borderId="52" xfId="7" applyFont="1" applyFill="1" applyBorder="1" applyAlignment="1">
      <alignment shrinkToFit="1"/>
    </xf>
    <xf numFmtId="38" fontId="18" fillId="10" borderId="53" xfId="6" applyFont="1" applyFill="1" applyBorder="1" applyAlignment="1">
      <alignment shrinkToFit="1"/>
    </xf>
    <xf numFmtId="38" fontId="18" fillId="10" borderId="54" xfId="6" applyFont="1" applyFill="1" applyBorder="1"/>
    <xf numFmtId="38" fontId="18" fillId="10" borderId="52" xfId="6" applyFont="1" applyFill="1" applyBorder="1"/>
    <xf numFmtId="38" fontId="18" fillId="10" borderId="55" xfId="6" applyFont="1" applyFill="1" applyBorder="1"/>
    <xf numFmtId="183" fontId="7" fillId="10" borderId="0" xfId="7" applyFont="1" applyFill="1"/>
    <xf numFmtId="183" fontId="20" fillId="10" borderId="0" xfId="8" applyFont="1" applyFill="1" applyAlignment="1">
      <alignment horizontal="center"/>
    </xf>
    <xf numFmtId="38" fontId="17" fillId="10" borderId="0" xfId="6" applyFont="1" applyFill="1"/>
    <xf numFmtId="183" fontId="20" fillId="10" borderId="36" xfId="8" applyFont="1" applyFill="1" applyBorder="1" applyAlignment="1">
      <alignment horizontal="center"/>
    </xf>
    <xf numFmtId="38" fontId="17" fillId="10" borderId="31" xfId="13" applyFont="1" applyFill="1" applyBorder="1"/>
    <xf numFmtId="38" fontId="17" fillId="10" borderId="31" xfId="13" applyFont="1" applyFill="1" applyBorder="1" applyAlignment="1">
      <alignment horizontal="left" vertical="center"/>
    </xf>
    <xf numFmtId="183" fontId="20" fillId="10" borderId="8" xfId="8" applyFont="1" applyFill="1" applyBorder="1" applyAlignment="1">
      <alignment horizontal="left"/>
    </xf>
    <xf numFmtId="38" fontId="17" fillId="10" borderId="0" xfId="13" applyFont="1" applyFill="1"/>
    <xf numFmtId="38" fontId="17" fillId="10" borderId="0" xfId="13" applyFont="1" applyFill="1" applyAlignment="1">
      <alignment horizontal="left" vertical="center"/>
    </xf>
    <xf numFmtId="183" fontId="20" fillId="10" borderId="8" xfId="8" applyFont="1" applyFill="1" applyBorder="1" applyAlignment="1">
      <alignment horizontal="center"/>
    </xf>
    <xf numFmtId="183" fontId="20" fillId="10" borderId="10" xfId="8" applyFont="1" applyFill="1" applyBorder="1" applyAlignment="1">
      <alignment horizontal="center"/>
    </xf>
    <xf numFmtId="38" fontId="17" fillId="10" borderId="11" xfId="13" applyFont="1" applyFill="1" applyBorder="1"/>
    <xf numFmtId="38" fontId="17" fillId="10" borderId="11" xfId="13" applyFont="1" applyFill="1" applyBorder="1" applyAlignment="1">
      <alignment horizontal="left" vertical="center"/>
    </xf>
    <xf numFmtId="183" fontId="20" fillId="10" borderId="0" xfId="8" applyFont="1" applyFill="1"/>
    <xf numFmtId="0" fontId="18" fillId="10" borderId="0" xfId="8" applyNumberFormat="1" applyFont="1" applyFill="1" applyAlignment="1">
      <alignment horizontal="left"/>
    </xf>
    <xf numFmtId="0" fontId="7" fillId="10" borderId="0" xfId="8" applyNumberFormat="1" applyFont="1" applyFill="1" applyAlignment="1">
      <alignment horizontal="left"/>
    </xf>
    <xf numFmtId="0" fontId="17" fillId="10" borderId="0" xfId="8" applyNumberFormat="1" applyFont="1" applyFill="1"/>
    <xf numFmtId="0" fontId="7" fillId="10" borderId="0" xfId="8" applyNumberFormat="1" applyFont="1" applyFill="1"/>
    <xf numFmtId="183" fontId="17" fillId="10" borderId="14" xfId="8" applyFont="1" applyFill="1" applyBorder="1" applyAlignment="1">
      <alignment shrinkToFit="1"/>
    </xf>
    <xf numFmtId="38" fontId="18" fillId="10" borderId="14" xfId="6" applyFont="1" applyFill="1" applyBorder="1" applyAlignment="1">
      <alignment shrinkToFit="1"/>
    </xf>
    <xf numFmtId="49" fontId="16" fillId="10" borderId="15" xfId="6" applyNumberFormat="1" applyFont="1" applyFill="1" applyBorder="1" applyAlignment="1" applyProtection="1">
      <alignment shrinkToFit="1"/>
      <protection locked="0"/>
    </xf>
    <xf numFmtId="38" fontId="17" fillId="10" borderId="16" xfId="6" applyFont="1" applyFill="1" applyBorder="1" applyAlignment="1">
      <alignment shrinkToFit="1"/>
    </xf>
    <xf numFmtId="183" fontId="17" fillId="10" borderId="14" xfId="6" applyNumberFormat="1" applyFont="1" applyFill="1" applyBorder="1" applyAlignment="1">
      <alignment shrinkToFit="1"/>
    </xf>
    <xf numFmtId="49" fontId="17" fillId="10" borderId="17" xfId="6" applyNumberFormat="1" applyFont="1" applyFill="1" applyBorder="1" applyAlignment="1" applyProtection="1">
      <alignment horizontal="center" vertical="center" shrinkToFit="1"/>
      <protection locked="0"/>
    </xf>
    <xf numFmtId="49" fontId="17" fillId="10" borderId="19" xfId="6" applyNumberFormat="1" applyFont="1" applyFill="1" applyBorder="1" applyAlignment="1" applyProtection="1">
      <alignment horizontal="center" vertical="center" shrinkToFit="1"/>
      <protection locked="0"/>
    </xf>
    <xf numFmtId="183" fontId="17" fillId="10" borderId="25" xfId="8" applyFont="1" applyFill="1" applyBorder="1" applyAlignment="1">
      <alignment shrinkToFit="1"/>
    </xf>
    <xf numFmtId="49" fontId="17" fillId="10" borderId="20" xfId="6" applyNumberFormat="1" applyFont="1" applyFill="1" applyBorder="1" applyAlignment="1" applyProtection="1">
      <alignment horizontal="center" vertical="center" shrinkToFit="1"/>
      <protection locked="0"/>
    </xf>
    <xf numFmtId="0" fontId="7" fillId="10" borderId="67" xfId="8" applyNumberFormat="1" applyFont="1" applyFill="1" applyBorder="1"/>
    <xf numFmtId="49" fontId="17" fillId="10" borderId="19" xfId="6" applyNumberFormat="1" applyFont="1" applyFill="1" applyBorder="1" applyAlignment="1">
      <alignment horizontal="center" vertical="center" shrinkToFit="1"/>
    </xf>
    <xf numFmtId="49" fontId="17" fillId="10" borderId="20" xfId="6" applyNumberFormat="1" applyFont="1" applyFill="1" applyBorder="1" applyAlignment="1">
      <alignment horizontal="center" vertical="center" shrinkToFit="1"/>
    </xf>
    <xf numFmtId="38" fontId="17" fillId="10" borderId="14" xfId="6" applyFont="1" applyFill="1" applyBorder="1"/>
    <xf numFmtId="38" fontId="17" fillId="10" borderId="14" xfId="6" applyFont="1" applyFill="1" applyBorder="1" applyAlignment="1">
      <alignment horizontal="center" shrinkToFit="1"/>
    </xf>
    <xf numFmtId="0" fontId="7" fillId="10" borderId="90" xfId="8" applyNumberFormat="1" applyFont="1" applyFill="1" applyBorder="1"/>
    <xf numFmtId="183" fontId="17" fillId="10" borderId="108" xfId="8" applyFont="1" applyFill="1" applyBorder="1" applyAlignment="1">
      <alignment horizontal="center" shrinkToFit="1"/>
    </xf>
    <xf numFmtId="38" fontId="18" fillId="10" borderId="103" xfId="6" applyFont="1" applyFill="1" applyBorder="1" applyAlignment="1">
      <alignment shrinkToFit="1"/>
    </xf>
    <xf numFmtId="49" fontId="16" fillId="10" borderId="93" xfId="6" applyNumberFormat="1" applyFont="1" applyFill="1" applyBorder="1" applyAlignment="1" applyProtection="1">
      <alignment shrinkToFit="1"/>
      <protection locked="0"/>
    </xf>
    <xf numFmtId="38" fontId="17" fillId="10" borderId="0" xfId="6" applyFont="1" applyFill="1" applyBorder="1" applyAlignment="1">
      <alignment shrinkToFit="1"/>
    </xf>
    <xf numFmtId="183" fontId="17" fillId="10" borderId="0" xfId="6" applyNumberFormat="1" applyFont="1" applyFill="1" applyBorder="1" applyAlignment="1">
      <alignment shrinkToFit="1"/>
    </xf>
    <xf numFmtId="49" fontId="16" fillId="10" borderId="0" xfId="6" applyNumberFormat="1" applyFont="1" applyFill="1" applyBorder="1" applyAlignment="1" applyProtection="1">
      <alignment shrinkToFit="1"/>
      <protection locked="0"/>
    </xf>
    <xf numFmtId="49" fontId="16" fillId="10" borderId="0" xfId="6" applyNumberFormat="1" applyFont="1" applyFill="1" applyBorder="1" applyAlignment="1">
      <alignment shrinkToFit="1"/>
    </xf>
    <xf numFmtId="183" fontId="17" fillId="10" borderId="108" xfId="8" applyFont="1" applyFill="1" applyBorder="1" applyAlignment="1">
      <alignment shrinkToFit="1"/>
    </xf>
    <xf numFmtId="49" fontId="16" fillId="10" borderId="7" xfId="6" applyNumberFormat="1" applyFont="1" applyFill="1" applyBorder="1" applyAlignment="1">
      <alignment shrinkToFit="1"/>
    </xf>
    <xf numFmtId="38" fontId="18" fillId="10" borderId="39" xfId="8" applyNumberFormat="1" applyFont="1" applyFill="1" applyBorder="1" applyAlignment="1">
      <alignment horizontal="center" shrinkToFit="1"/>
    </xf>
    <xf numFmtId="38" fontId="18" fillId="10" borderId="41" xfId="6" applyFont="1" applyFill="1" applyBorder="1" applyAlignment="1">
      <alignment shrinkToFit="1"/>
    </xf>
    <xf numFmtId="38" fontId="18" fillId="10" borderId="4" xfId="6" applyFont="1" applyFill="1" applyBorder="1" applyAlignment="1">
      <alignment shrinkToFit="1"/>
    </xf>
    <xf numFmtId="38" fontId="18" fillId="10" borderId="5" xfId="6" applyFont="1" applyFill="1" applyBorder="1" applyAlignment="1">
      <alignment shrinkToFit="1"/>
    </xf>
    <xf numFmtId="0" fontId="7" fillId="10" borderId="87" xfId="8" applyNumberFormat="1" applyFont="1" applyFill="1" applyBorder="1"/>
    <xf numFmtId="183" fontId="20" fillId="10" borderId="56" xfId="8" applyFont="1" applyFill="1" applyBorder="1" applyAlignment="1">
      <alignment horizontal="center" shrinkToFit="1"/>
    </xf>
    <xf numFmtId="38" fontId="18" fillId="10" borderId="57" xfId="6" applyFont="1" applyFill="1" applyBorder="1" applyAlignment="1">
      <alignment shrinkToFit="1"/>
    </xf>
    <xf numFmtId="38" fontId="18" fillId="10" borderId="58" xfId="6" applyFont="1" applyFill="1" applyBorder="1" applyAlignment="1">
      <alignment horizontal="center" shrinkToFit="1"/>
    </xf>
    <xf numFmtId="183" fontId="18" fillId="10" borderId="65" xfId="8" applyFont="1" applyFill="1" applyBorder="1" applyAlignment="1">
      <alignment shrinkToFit="1"/>
    </xf>
    <xf numFmtId="38" fontId="18" fillId="10" borderId="60" xfId="6" applyFont="1" applyFill="1" applyBorder="1" applyAlignment="1">
      <alignment horizontal="center" shrinkToFit="1"/>
    </xf>
    <xf numFmtId="38" fontId="18" fillId="10" borderId="60" xfId="6" applyFont="1" applyFill="1" applyBorder="1" applyAlignment="1">
      <alignment shrinkToFit="1"/>
    </xf>
    <xf numFmtId="38" fontId="18" fillId="10" borderId="61" xfId="6" applyFont="1" applyFill="1" applyBorder="1" applyAlignment="1">
      <alignment shrinkToFit="1"/>
    </xf>
    <xf numFmtId="183" fontId="18" fillId="10" borderId="59" xfId="8" applyFont="1" applyFill="1" applyBorder="1" applyAlignment="1">
      <alignment shrinkToFit="1"/>
    </xf>
    <xf numFmtId="38" fontId="18" fillId="10" borderId="59" xfId="6" applyFont="1" applyFill="1" applyBorder="1" applyAlignment="1">
      <alignment shrinkToFit="1"/>
    </xf>
    <xf numFmtId="38" fontId="18" fillId="10" borderId="58" xfId="6" applyFont="1" applyFill="1" applyBorder="1" applyAlignment="1">
      <alignment shrinkToFit="1"/>
    </xf>
    <xf numFmtId="181" fontId="18" fillId="10" borderId="60" xfId="6" applyNumberFormat="1" applyFont="1" applyFill="1" applyBorder="1" applyAlignment="1">
      <alignment horizontal="center" shrinkToFit="1"/>
    </xf>
    <xf numFmtId="38" fontId="18" fillId="10" borderId="62" xfId="6" applyFont="1" applyFill="1" applyBorder="1" applyAlignment="1">
      <alignment shrinkToFit="1"/>
    </xf>
    <xf numFmtId="38" fontId="2" fillId="10" borderId="22" xfId="6" applyFont="1" applyFill="1" applyBorder="1" applyAlignment="1">
      <alignment shrinkToFit="1"/>
    </xf>
    <xf numFmtId="38" fontId="18" fillId="10" borderId="99" xfId="6" applyFont="1" applyFill="1" applyBorder="1" applyAlignment="1">
      <alignment shrinkToFit="1"/>
    </xf>
    <xf numFmtId="38" fontId="18" fillId="10" borderId="100" xfId="6" applyFont="1" applyFill="1" applyBorder="1" applyAlignment="1">
      <alignment shrinkToFit="1"/>
    </xf>
    <xf numFmtId="183" fontId="18" fillId="10" borderId="63" xfId="8" applyFont="1" applyFill="1" applyBorder="1" applyAlignment="1">
      <alignment shrinkToFit="1"/>
    </xf>
    <xf numFmtId="38" fontId="18" fillId="10" borderId="101" xfId="6" applyFont="1" applyFill="1" applyBorder="1" applyAlignment="1">
      <alignment shrinkToFit="1"/>
    </xf>
    <xf numFmtId="38" fontId="17" fillId="10" borderId="13" xfId="6" applyFont="1" applyFill="1" applyBorder="1" applyAlignment="1">
      <alignment horizontal="center" vertical="center" shrinkToFit="1"/>
    </xf>
    <xf numFmtId="38" fontId="18" fillId="10" borderId="46" xfId="6" applyFont="1" applyFill="1" applyBorder="1" applyAlignment="1">
      <alignment horizontal="center" shrinkToFit="1"/>
    </xf>
    <xf numFmtId="0" fontId="7" fillId="10" borderId="0" xfId="7" applyNumberFormat="1" applyFont="1" applyFill="1"/>
    <xf numFmtId="49" fontId="7" fillId="10" borderId="13" xfId="0" applyNumberFormat="1" applyFont="1" applyFill="1" applyBorder="1" applyAlignment="1">
      <alignment vertical="center"/>
    </xf>
    <xf numFmtId="38" fontId="18" fillId="10" borderId="19" xfId="6" applyFont="1" applyFill="1" applyBorder="1" applyAlignment="1">
      <alignment shrinkToFit="1"/>
    </xf>
    <xf numFmtId="183" fontId="17" fillId="10" borderId="103" xfId="8" applyFont="1" applyFill="1" applyBorder="1" applyAlignment="1">
      <alignment shrinkToFit="1"/>
    </xf>
    <xf numFmtId="183" fontId="18" fillId="10" borderId="40" xfId="8" applyFont="1" applyFill="1" applyBorder="1" applyAlignment="1">
      <alignment shrinkToFit="1"/>
    </xf>
    <xf numFmtId="183" fontId="18" fillId="10" borderId="60" xfId="8" applyFont="1" applyFill="1" applyBorder="1" applyAlignment="1">
      <alignment shrinkToFit="1"/>
    </xf>
    <xf numFmtId="183" fontId="17" fillId="10" borderId="16" xfId="8" applyFont="1" applyFill="1" applyBorder="1" applyAlignment="1">
      <alignment shrinkToFit="1"/>
    </xf>
    <xf numFmtId="38" fontId="18" fillId="10" borderId="16" xfId="6" applyFont="1" applyFill="1" applyBorder="1" applyAlignment="1">
      <alignment shrinkToFit="1"/>
    </xf>
    <xf numFmtId="0" fontId="5" fillId="10" borderId="90" xfId="14" applyNumberFormat="1" applyFont="1" applyFill="1" applyBorder="1"/>
    <xf numFmtId="49" fontId="7" fillId="10" borderId="16" xfId="0" applyNumberFormat="1" applyFont="1" applyFill="1" applyBorder="1" applyAlignment="1">
      <alignment vertical="center" shrinkToFit="1"/>
    </xf>
    <xf numFmtId="38" fontId="2" fillId="10" borderId="98" xfId="6" applyFont="1" applyFill="1" applyBorder="1" applyAlignment="1">
      <alignment shrinkToFit="1"/>
    </xf>
    <xf numFmtId="38" fontId="17" fillId="10" borderId="14" xfId="6" applyFont="1" applyFill="1" applyBorder="1" applyAlignment="1">
      <alignment vertical="center" shrinkToFit="1"/>
    </xf>
    <xf numFmtId="49" fontId="17" fillId="10" borderId="14" xfId="6" applyNumberFormat="1" applyFont="1" applyFill="1" applyBorder="1" applyAlignment="1">
      <alignment shrinkToFit="1"/>
    </xf>
    <xf numFmtId="38" fontId="7" fillId="10" borderId="98" xfId="6" applyFont="1" applyFill="1" applyBorder="1" applyAlignment="1">
      <alignment horizontal="center" shrinkToFit="1"/>
    </xf>
    <xf numFmtId="183" fontId="17" fillId="10" borderId="14" xfId="0" applyFont="1" applyFill="1" applyBorder="1"/>
    <xf numFmtId="38" fontId="17" fillId="10" borderId="0" xfId="6" applyFont="1" applyFill="1" applyAlignment="1">
      <alignment shrinkToFit="1"/>
    </xf>
    <xf numFmtId="49" fontId="16" fillId="10" borderId="93" xfId="6" applyNumberFormat="1" applyFont="1" applyFill="1" applyBorder="1" applyAlignment="1">
      <alignment shrinkToFit="1"/>
    </xf>
    <xf numFmtId="49" fontId="16" fillId="10" borderId="0" xfId="6" applyNumberFormat="1" applyFont="1" applyFill="1" applyAlignment="1">
      <alignment shrinkToFit="1"/>
    </xf>
    <xf numFmtId="183" fontId="17" fillId="10" borderId="13" xfId="0" applyFont="1" applyFill="1" applyBorder="1"/>
    <xf numFmtId="183" fontId="17" fillId="10" borderId="13" xfId="0" quotePrefix="1" applyFont="1" applyFill="1" applyBorder="1" applyAlignment="1">
      <alignment wrapText="1"/>
    </xf>
    <xf numFmtId="183" fontId="18" fillId="10" borderId="107" xfId="8" applyFont="1" applyFill="1" applyBorder="1" applyAlignment="1">
      <alignment shrinkToFit="1"/>
    </xf>
    <xf numFmtId="38" fontId="17" fillId="10" borderId="14" xfId="6" applyFont="1" applyFill="1" applyBorder="1" applyAlignment="1">
      <alignment vertical="center"/>
    </xf>
    <xf numFmtId="38" fontId="17" fillId="10" borderId="98" xfId="6" applyFont="1" applyFill="1" applyBorder="1" applyAlignment="1">
      <alignment horizontal="center" vertical="center" shrinkToFit="1"/>
    </xf>
    <xf numFmtId="38" fontId="17" fillId="10" borderId="22" xfId="6" applyFont="1" applyFill="1" applyBorder="1" applyAlignment="1">
      <alignment horizontal="center" vertical="center" shrinkToFit="1"/>
    </xf>
    <xf numFmtId="0" fontId="7" fillId="10" borderId="87" xfId="7" applyNumberFormat="1" applyFont="1" applyFill="1" applyBorder="1"/>
    <xf numFmtId="38" fontId="2" fillId="10" borderId="13" xfId="6" applyFont="1" applyFill="1" applyBorder="1" applyAlignment="1">
      <alignment shrinkToFit="1"/>
    </xf>
    <xf numFmtId="38" fontId="17" fillId="10" borderId="19" xfId="6" applyFont="1" applyFill="1" applyBorder="1" applyAlignment="1">
      <alignment shrinkToFit="1"/>
    </xf>
    <xf numFmtId="38" fontId="7" fillId="10" borderId="22" xfId="6" applyFont="1" applyFill="1" applyBorder="1" applyAlignment="1">
      <alignment horizontal="center" vertical="center" shrinkToFit="1"/>
    </xf>
    <xf numFmtId="183" fontId="17" fillId="10" borderId="113" xfId="8" applyFont="1" applyFill="1" applyBorder="1" applyAlignment="1">
      <alignment horizontal="center" shrinkToFit="1"/>
    </xf>
    <xf numFmtId="183" fontId="17" fillId="10" borderId="109" xfId="8" applyFont="1" applyFill="1" applyBorder="1" applyAlignment="1">
      <alignment shrinkToFit="1"/>
    </xf>
    <xf numFmtId="49" fontId="16" fillId="10" borderId="110" xfId="6" applyNumberFormat="1" applyFont="1" applyFill="1" applyBorder="1" applyAlignment="1" applyProtection="1">
      <alignment shrinkToFit="1"/>
      <protection locked="0"/>
    </xf>
    <xf numFmtId="38" fontId="17" fillId="10" borderId="104" xfId="6" applyFont="1" applyFill="1" applyBorder="1" applyAlignment="1">
      <alignment shrinkToFit="1"/>
    </xf>
    <xf numFmtId="38" fontId="18" fillId="10" borderId="104" xfId="6" applyFont="1" applyFill="1" applyBorder="1" applyAlignment="1">
      <alignment shrinkToFit="1"/>
    </xf>
    <xf numFmtId="183" fontId="17" fillId="10" borderId="113" xfId="8" applyFont="1" applyFill="1" applyBorder="1" applyAlignment="1">
      <alignment shrinkToFit="1"/>
    </xf>
    <xf numFmtId="38" fontId="17" fillId="10" borderId="109" xfId="6" applyFont="1" applyFill="1" applyBorder="1" applyAlignment="1">
      <alignment shrinkToFit="1"/>
    </xf>
    <xf numFmtId="49" fontId="16" fillId="10" borderId="7" xfId="6" applyNumberFormat="1" applyFont="1" applyFill="1" applyBorder="1" applyAlignment="1" applyProtection="1">
      <alignment shrinkToFit="1"/>
      <protection locked="0"/>
    </xf>
    <xf numFmtId="49" fontId="16" fillId="10" borderId="15" xfId="6" applyNumberFormat="1" applyFont="1" applyFill="1" applyBorder="1" applyAlignment="1">
      <alignment shrinkToFit="1"/>
    </xf>
    <xf numFmtId="49" fontId="16" fillId="10" borderId="17" xfId="6" applyNumberFormat="1" applyFont="1" applyFill="1" applyBorder="1" applyAlignment="1">
      <alignment shrinkToFit="1"/>
    </xf>
    <xf numFmtId="49" fontId="17" fillId="10" borderId="17" xfId="6" applyNumberFormat="1" applyFont="1" applyFill="1" applyBorder="1" applyAlignment="1">
      <alignment horizontal="center" vertical="center" shrinkToFit="1"/>
    </xf>
    <xf numFmtId="49" fontId="16" fillId="10" borderId="24" xfId="6" applyNumberFormat="1" applyFont="1" applyFill="1" applyBorder="1" applyAlignment="1">
      <alignment shrinkToFit="1"/>
    </xf>
    <xf numFmtId="49" fontId="16" fillId="10" borderId="28" xfId="6" applyNumberFormat="1" applyFont="1" applyFill="1" applyBorder="1" applyAlignment="1">
      <alignment shrinkToFit="1"/>
    </xf>
    <xf numFmtId="183" fontId="17" fillId="10" borderId="26" xfId="8" applyFont="1" applyFill="1" applyBorder="1" applyAlignment="1">
      <alignment horizontal="center" shrinkToFit="1"/>
    </xf>
    <xf numFmtId="38" fontId="17" fillId="10" borderId="27" xfId="6" applyFont="1" applyFill="1" applyBorder="1" applyAlignment="1">
      <alignment shrinkToFit="1"/>
    </xf>
    <xf numFmtId="38" fontId="18" fillId="10" borderId="27" xfId="6" applyFont="1" applyFill="1" applyBorder="1" applyAlignment="1">
      <alignment shrinkToFit="1"/>
    </xf>
    <xf numFmtId="49" fontId="16" fillId="10" borderId="29" xfId="6" applyNumberFormat="1" applyFont="1" applyFill="1" applyBorder="1" applyAlignment="1">
      <alignment shrinkToFit="1"/>
    </xf>
    <xf numFmtId="49" fontId="17" fillId="10" borderId="24" xfId="6" applyNumberFormat="1" applyFont="1" applyFill="1" applyBorder="1" applyAlignment="1">
      <alignment horizontal="center" vertical="center" shrinkToFit="1"/>
    </xf>
    <xf numFmtId="38" fontId="17" fillId="10" borderId="16" xfId="6" applyFont="1" applyFill="1" applyBorder="1" applyAlignment="1">
      <alignment vertical="center" shrinkToFit="1"/>
    </xf>
    <xf numFmtId="49" fontId="16" fillId="10" borderId="110" xfId="6" applyNumberFormat="1" applyFont="1" applyFill="1" applyBorder="1" applyAlignment="1">
      <alignment shrinkToFit="1"/>
    </xf>
    <xf numFmtId="49" fontId="17" fillId="10" borderId="104" xfId="0" applyNumberFormat="1" applyFont="1" applyFill="1" applyBorder="1" applyAlignment="1">
      <alignment vertical="center" shrinkToFit="1"/>
    </xf>
    <xf numFmtId="49" fontId="17" fillId="10" borderId="109" xfId="0" applyNumberFormat="1" applyFont="1" applyFill="1" applyBorder="1" applyAlignment="1">
      <alignment vertical="center" shrinkToFit="1"/>
    </xf>
    <xf numFmtId="183" fontId="17" fillId="10" borderId="0" xfId="8" applyFont="1" applyFill="1" applyAlignment="1">
      <alignment horizontal="left"/>
    </xf>
    <xf numFmtId="38" fontId="29" fillId="10" borderId="98" xfId="6" applyFont="1" applyFill="1" applyBorder="1" applyAlignment="1">
      <alignment horizontal="center" shrinkToFit="1"/>
    </xf>
    <xf numFmtId="49" fontId="17" fillId="10" borderId="15" xfId="6" applyNumberFormat="1" applyFont="1" applyFill="1" applyBorder="1" applyAlignment="1">
      <alignment horizontal="center" vertical="center" shrinkToFit="1"/>
    </xf>
    <xf numFmtId="183" fontId="17" fillId="10" borderId="27" xfId="8" applyFont="1" applyFill="1" applyBorder="1" applyAlignment="1">
      <alignment shrinkToFit="1"/>
    </xf>
    <xf numFmtId="49" fontId="17" fillId="10" borderId="19" xfId="0" applyNumberFormat="1" applyFont="1" applyFill="1" applyBorder="1" applyAlignment="1">
      <alignment vertical="center" shrinkToFit="1"/>
    </xf>
    <xf numFmtId="183" fontId="17" fillId="10" borderId="33" xfId="8" applyFont="1" applyFill="1" applyBorder="1" applyAlignment="1">
      <alignment horizontal="center" shrinkToFit="1"/>
    </xf>
    <xf numFmtId="183" fontId="17" fillId="10" borderId="104" xfId="8" applyFont="1" applyFill="1" applyBorder="1" applyAlignment="1">
      <alignment shrinkToFit="1"/>
    </xf>
    <xf numFmtId="183" fontId="17" fillId="10" borderId="104" xfId="6" applyNumberFormat="1" applyFont="1" applyFill="1" applyBorder="1" applyAlignment="1">
      <alignment shrinkToFit="1"/>
    </xf>
    <xf numFmtId="49" fontId="17" fillId="10" borderId="0" xfId="0" applyNumberFormat="1" applyFont="1" applyFill="1" applyAlignment="1">
      <alignment vertical="center" shrinkToFit="1"/>
    </xf>
    <xf numFmtId="49" fontId="17" fillId="10" borderId="118" xfId="0" applyNumberFormat="1" applyFont="1" applyFill="1" applyBorder="1" applyAlignment="1">
      <alignment vertical="center" shrinkToFit="1"/>
    </xf>
    <xf numFmtId="38" fontId="17" fillId="10" borderId="103" xfId="6" applyFont="1" applyFill="1" applyBorder="1" applyAlignment="1">
      <alignment horizontal="center" shrinkToFit="1"/>
    </xf>
    <xf numFmtId="183" fontId="17" fillId="10" borderId="115" xfId="8" applyFont="1" applyFill="1" applyBorder="1" applyAlignment="1">
      <alignment horizontal="center" shrinkToFit="1"/>
    </xf>
    <xf numFmtId="38" fontId="2" fillId="10" borderId="104" xfId="6" applyFont="1" applyFill="1" applyBorder="1" applyAlignment="1">
      <alignment shrinkToFit="1"/>
    </xf>
    <xf numFmtId="49" fontId="16" fillId="10" borderId="116" xfId="6" applyNumberFormat="1" applyFont="1" applyFill="1" applyBorder="1" applyAlignment="1">
      <alignment shrinkToFit="1"/>
    </xf>
    <xf numFmtId="38" fontId="5" fillId="10" borderId="13" xfId="6" applyFont="1" applyFill="1" applyBorder="1" applyAlignment="1">
      <alignment horizontal="center" shrinkToFit="1"/>
    </xf>
    <xf numFmtId="0" fontId="5" fillId="10" borderId="0" xfId="14" applyNumberFormat="1" applyFont="1" applyFill="1"/>
    <xf numFmtId="183" fontId="17" fillId="10" borderId="111" xfId="8" applyFont="1" applyFill="1" applyBorder="1" applyAlignment="1">
      <alignment horizontal="center" shrinkToFit="1"/>
    </xf>
    <xf numFmtId="38" fontId="17" fillId="10" borderId="112" xfId="6" applyFont="1" applyFill="1" applyBorder="1" applyAlignment="1">
      <alignment shrinkToFit="1"/>
    </xf>
    <xf numFmtId="38" fontId="17" fillId="10" borderId="104" xfId="6" applyFont="1" applyFill="1" applyBorder="1" applyAlignment="1">
      <alignment horizontal="center" shrinkToFit="1"/>
    </xf>
    <xf numFmtId="183" fontId="17" fillId="10" borderId="16" xfId="6" applyNumberFormat="1" applyFont="1" applyFill="1" applyBorder="1" applyAlignment="1">
      <alignment shrinkToFit="1"/>
    </xf>
    <xf numFmtId="180" fontId="18" fillId="10" borderId="60" xfId="6" applyNumberFormat="1" applyFont="1" applyFill="1" applyBorder="1" applyAlignment="1">
      <alignment horizontal="center" shrinkToFit="1"/>
    </xf>
    <xf numFmtId="38" fontId="26" fillId="10" borderId="67" xfId="6" applyFont="1" applyFill="1" applyBorder="1"/>
    <xf numFmtId="49" fontId="16" fillId="10" borderId="117" xfId="6" applyNumberFormat="1" applyFont="1" applyFill="1" applyBorder="1" applyAlignment="1">
      <alignment shrinkToFit="1"/>
    </xf>
    <xf numFmtId="0" fontId="2" fillId="10" borderId="0" xfId="14" applyNumberFormat="1" applyFont="1" applyFill="1" applyAlignment="1">
      <alignment horizontal="left"/>
    </xf>
    <xf numFmtId="0" fontId="5" fillId="10" borderId="0" xfId="14" applyNumberFormat="1" applyFont="1" applyFill="1" applyAlignment="1">
      <alignment horizontal="left"/>
    </xf>
    <xf numFmtId="183" fontId="17" fillId="10" borderId="13" xfId="8" applyFont="1" applyFill="1" applyBorder="1" applyAlignment="1">
      <alignment vertical="center" shrinkToFit="1"/>
    </xf>
    <xf numFmtId="49" fontId="17" fillId="10" borderId="14" xfId="6" applyNumberFormat="1" applyFont="1" applyFill="1" applyBorder="1" applyAlignment="1">
      <alignment vertical="center" shrinkToFit="1"/>
    </xf>
    <xf numFmtId="183" fontId="7" fillId="10" borderId="27" xfId="8" applyFont="1" applyFill="1" applyBorder="1"/>
    <xf numFmtId="183" fontId="7" fillId="10" borderId="19" xfId="8" applyFont="1" applyFill="1" applyBorder="1"/>
    <xf numFmtId="183" fontId="7" fillId="10" borderId="13" xfId="8" applyFont="1" applyFill="1" applyBorder="1"/>
    <xf numFmtId="38" fontId="17" fillId="10" borderId="14" xfId="6" applyFont="1" applyFill="1" applyBorder="1" applyAlignment="1">
      <alignment horizontal="center" vertical="center" shrinkToFit="1"/>
    </xf>
    <xf numFmtId="38" fontId="17" fillId="10" borderId="13" xfId="6" applyFont="1" applyFill="1" applyBorder="1" applyAlignment="1">
      <alignment vertical="center" shrinkToFit="1"/>
    </xf>
    <xf numFmtId="0" fontId="5" fillId="10" borderId="67" xfId="7" applyNumberFormat="1" applyFont="1" applyFill="1" applyBorder="1"/>
    <xf numFmtId="181" fontId="18" fillId="10" borderId="45" xfId="8" applyNumberFormat="1" applyFont="1" applyFill="1" applyBorder="1" applyAlignment="1">
      <alignment horizontal="center" shrinkToFit="1"/>
    </xf>
    <xf numFmtId="183" fontId="18" fillId="10" borderId="45" xfId="8" applyFont="1" applyFill="1" applyBorder="1" applyAlignment="1">
      <alignment horizontal="center" shrinkToFit="1"/>
    </xf>
    <xf numFmtId="181" fontId="18" fillId="10" borderId="46" xfId="6" applyNumberFormat="1" applyFont="1" applyFill="1" applyBorder="1" applyAlignment="1">
      <alignment horizontal="center" shrinkToFit="1"/>
    </xf>
    <xf numFmtId="182" fontId="18" fillId="10" borderId="46" xfId="6" applyNumberFormat="1" applyFont="1" applyFill="1" applyBorder="1" applyAlignment="1">
      <alignment horizontal="center" shrinkToFit="1"/>
    </xf>
    <xf numFmtId="38" fontId="7" fillId="10" borderId="0" xfId="6" applyFont="1" applyFill="1"/>
    <xf numFmtId="38" fontId="7" fillId="10" borderId="31" xfId="13" applyFont="1" applyFill="1" applyBorder="1"/>
    <xf numFmtId="38" fontId="7" fillId="10" borderId="96" xfId="13" applyFont="1" applyFill="1" applyBorder="1"/>
    <xf numFmtId="38" fontId="7" fillId="10" borderId="32" xfId="13" applyFont="1" applyFill="1" applyBorder="1"/>
    <xf numFmtId="38" fontId="7" fillId="10" borderId="0" xfId="13" applyFont="1" applyFill="1"/>
    <xf numFmtId="38" fontId="7" fillId="10" borderId="93" xfId="13" applyFont="1" applyFill="1" applyBorder="1"/>
    <xf numFmtId="38" fontId="7" fillId="10" borderId="7" xfId="13" applyFont="1" applyFill="1" applyBorder="1"/>
    <xf numFmtId="38" fontId="7" fillId="10" borderId="11" xfId="13" applyFont="1" applyFill="1" applyBorder="1"/>
    <xf numFmtId="38" fontId="7" fillId="10" borderId="97" xfId="13" applyFont="1" applyFill="1" applyBorder="1"/>
    <xf numFmtId="38" fontId="7" fillId="10" borderId="9" xfId="13" applyFont="1" applyFill="1" applyBorder="1"/>
    <xf numFmtId="38" fontId="2" fillId="10" borderId="99" xfId="6" applyFont="1" applyFill="1" applyBorder="1" applyAlignment="1">
      <alignment shrinkToFit="1"/>
    </xf>
    <xf numFmtId="38" fontId="7" fillId="10" borderId="16" xfId="6" applyFont="1" applyFill="1" applyBorder="1" applyAlignment="1">
      <alignment horizontal="center" shrinkToFit="1"/>
    </xf>
    <xf numFmtId="49" fontId="17" fillId="10" borderId="14" xfId="0" quotePrefix="1" applyNumberFormat="1" applyFont="1" applyFill="1" applyBorder="1" applyAlignment="1">
      <alignment vertical="center" shrinkToFit="1"/>
    </xf>
    <xf numFmtId="38" fontId="7" fillId="10" borderId="98" xfId="6" applyFont="1" applyFill="1" applyBorder="1" applyAlignment="1">
      <alignment horizontal="center" vertical="center" shrinkToFit="1"/>
    </xf>
    <xf numFmtId="38" fontId="17" fillId="10" borderId="14" xfId="6" quotePrefix="1" applyFont="1" applyFill="1" applyBorder="1" applyAlignment="1">
      <alignment shrinkToFit="1"/>
    </xf>
    <xf numFmtId="38" fontId="2" fillId="10" borderId="118" xfId="6" applyFont="1" applyFill="1" applyBorder="1" applyAlignment="1">
      <alignment shrinkToFit="1"/>
    </xf>
    <xf numFmtId="38" fontId="2" fillId="10" borderId="16" xfId="6" applyFont="1" applyFill="1" applyBorder="1" applyAlignment="1">
      <alignment shrinkToFit="1"/>
    </xf>
    <xf numFmtId="182" fontId="18" fillId="10" borderId="60" xfId="6" applyNumberFormat="1" applyFont="1" applyFill="1" applyBorder="1" applyAlignment="1">
      <alignment horizontal="center" shrinkToFit="1"/>
    </xf>
    <xf numFmtId="38" fontId="2" fillId="10" borderId="100" xfId="6" applyFont="1" applyFill="1" applyBorder="1" applyAlignment="1">
      <alignment shrinkToFit="1"/>
    </xf>
    <xf numFmtId="183" fontId="7" fillId="10" borderId="13" xfId="8" quotePrefix="1" applyFont="1" applyFill="1" applyBorder="1"/>
    <xf numFmtId="49" fontId="17" fillId="10" borderId="14" xfId="6" quotePrefix="1" applyNumberFormat="1" applyFont="1" applyFill="1" applyBorder="1" applyAlignment="1">
      <alignment vertical="center" shrinkToFit="1"/>
    </xf>
    <xf numFmtId="183" fontId="17" fillId="10" borderId="98" xfId="0" quotePrefix="1" applyFont="1" applyFill="1" applyBorder="1"/>
    <xf numFmtId="0" fontId="7" fillId="10" borderId="0" xfId="7" applyNumberFormat="1" applyFont="1" applyFill="1" applyAlignment="1">
      <alignment horizontal="right"/>
    </xf>
    <xf numFmtId="38" fontId="17" fillId="10" borderId="98" xfId="6" applyFont="1" applyFill="1" applyBorder="1" applyAlignment="1">
      <alignment horizontal="center" shrinkToFit="1"/>
    </xf>
    <xf numFmtId="38" fontId="17" fillId="10" borderId="30" xfId="13" applyFont="1" applyFill="1" applyBorder="1" applyAlignment="1">
      <alignment horizontal="center" vertical="center"/>
    </xf>
    <xf numFmtId="38" fontId="17" fillId="10" borderId="33" xfId="13" applyFont="1" applyFill="1" applyBorder="1" applyAlignment="1">
      <alignment horizontal="center" vertical="center"/>
    </xf>
    <xf numFmtId="38" fontId="17" fillId="10" borderId="34" xfId="13" applyFont="1" applyFill="1" applyBorder="1" applyAlignment="1">
      <alignment horizontal="center" vertical="center"/>
    </xf>
    <xf numFmtId="0" fontId="17" fillId="10" borderId="30" xfId="8" applyNumberFormat="1" applyFont="1" applyFill="1" applyBorder="1" applyAlignment="1">
      <alignment horizontal="center" vertical="center"/>
    </xf>
    <xf numFmtId="0" fontId="17" fillId="10" borderId="33" xfId="8" applyNumberFormat="1" applyFont="1" applyFill="1" applyBorder="1" applyAlignment="1">
      <alignment horizontal="center" vertical="center"/>
    </xf>
    <xf numFmtId="0" fontId="17" fillId="10" borderId="33" xfId="13" applyNumberFormat="1" applyFont="1" applyFill="1" applyBorder="1" applyAlignment="1">
      <alignment horizontal="center" vertical="center"/>
    </xf>
    <xf numFmtId="0" fontId="17" fillId="10" borderId="34" xfId="13" applyNumberFormat="1" applyFont="1" applyFill="1" applyBorder="1" applyAlignment="1">
      <alignment horizontal="center" vertical="center"/>
    </xf>
    <xf numFmtId="38" fontId="17" fillId="10" borderId="31" xfId="13" applyFont="1" applyFill="1" applyBorder="1" applyAlignment="1">
      <alignment horizontal="center" vertical="center"/>
    </xf>
    <xf numFmtId="38" fontId="17" fillId="10" borderId="0" xfId="13" applyFont="1" applyFill="1" applyAlignment="1">
      <alignment horizontal="center" vertical="center"/>
    </xf>
    <xf numFmtId="38" fontId="17" fillId="10" borderId="11" xfId="13" applyFont="1" applyFill="1" applyBorder="1" applyAlignment="1">
      <alignment horizontal="center" vertical="center"/>
    </xf>
    <xf numFmtId="0" fontId="17" fillId="10" borderId="31" xfId="13" applyNumberFormat="1" applyFont="1" applyFill="1" applyBorder="1" applyAlignment="1">
      <alignment horizontal="center" vertical="center"/>
    </xf>
    <xf numFmtId="0" fontId="17" fillId="10" borderId="0" xfId="13" applyNumberFormat="1" applyFont="1" applyFill="1" applyAlignment="1">
      <alignment horizontal="center" vertical="center"/>
    </xf>
    <xf numFmtId="0" fontId="17" fillId="10" borderId="11" xfId="13" applyNumberFormat="1" applyFont="1" applyFill="1" applyBorder="1" applyAlignment="1">
      <alignment horizontal="center" vertical="center"/>
    </xf>
    <xf numFmtId="183" fontId="34" fillId="10" borderId="25" xfId="8" applyFont="1" applyFill="1" applyBorder="1" applyAlignment="1">
      <alignment horizontal="center" shrinkToFit="1"/>
    </xf>
    <xf numFmtId="38" fontId="0" fillId="10" borderId="22" xfId="6" applyFont="1" applyFill="1" applyBorder="1" applyAlignment="1">
      <alignment horizontal="center" vertical="center" shrinkToFit="1"/>
    </xf>
    <xf numFmtId="38" fontId="17" fillId="10" borderId="103" xfId="6" applyFont="1" applyFill="1" applyBorder="1" applyAlignment="1">
      <alignment horizontal="center" vertical="center" shrinkToFit="1"/>
    </xf>
    <xf numFmtId="183" fontId="34" fillId="10" borderId="23" xfId="8" applyFont="1" applyFill="1" applyBorder="1" applyAlignment="1">
      <alignment horizontal="center" shrinkToFit="1"/>
    </xf>
    <xf numFmtId="49" fontId="17" fillId="0" borderId="13" xfId="0" applyNumberFormat="1" applyFont="1" applyBorder="1" applyAlignment="1">
      <alignment vertical="center" shrinkToFit="1"/>
    </xf>
    <xf numFmtId="49" fontId="17" fillId="0" borderId="13" xfId="0" quotePrefix="1" applyNumberFormat="1" applyFont="1" applyBorder="1" applyAlignment="1">
      <alignment vertical="center" shrinkToFit="1"/>
    </xf>
    <xf numFmtId="38" fontId="17" fillId="0" borderId="13" xfId="6" applyFont="1" applyFill="1" applyBorder="1" applyAlignment="1">
      <alignment shrinkToFit="1"/>
    </xf>
    <xf numFmtId="183" fontId="17" fillId="0" borderId="13" xfId="6" applyNumberFormat="1" applyFont="1" applyFill="1" applyBorder="1" applyAlignment="1">
      <alignment shrinkToFit="1"/>
    </xf>
    <xf numFmtId="38" fontId="18" fillId="0" borderId="13" xfId="6" applyFont="1" applyFill="1" applyBorder="1" applyAlignment="1">
      <alignment shrinkToFit="1"/>
    </xf>
    <xf numFmtId="49" fontId="17" fillId="0" borderId="14" xfId="0" applyNumberFormat="1" applyFont="1" applyBorder="1" applyAlignment="1">
      <alignment vertical="center" shrinkToFit="1"/>
    </xf>
    <xf numFmtId="38" fontId="17" fillId="0" borderId="98" xfId="6" applyFont="1" applyFill="1" applyBorder="1" applyAlignment="1">
      <alignment horizontal="center" shrinkToFit="1"/>
    </xf>
    <xf numFmtId="49" fontId="17" fillId="0" borderId="14" xfId="6" applyNumberFormat="1" applyFont="1" applyFill="1" applyBorder="1" applyAlignment="1">
      <alignment vertical="center" shrinkToFit="1"/>
    </xf>
    <xf numFmtId="49" fontId="17" fillId="0" borderId="14" xfId="6" quotePrefix="1" applyNumberFormat="1" applyFont="1" applyFill="1" applyBorder="1" applyAlignment="1">
      <alignment vertical="center" shrinkToFit="1"/>
    </xf>
    <xf numFmtId="183" fontId="17" fillId="0" borderId="13" xfId="8" applyFont="1" applyBorder="1" applyAlignment="1">
      <alignment horizontal="center"/>
    </xf>
    <xf numFmtId="38" fontId="17" fillId="0" borderId="13" xfId="6" applyFont="1" applyFill="1" applyBorder="1" applyAlignment="1">
      <alignment horizontal="center" shrinkToFit="1"/>
    </xf>
    <xf numFmtId="38" fontId="0" fillId="0" borderId="98" xfId="6" applyFont="1" applyFill="1" applyBorder="1" applyAlignment="1">
      <alignment horizontal="center" vertical="center" shrinkToFit="1"/>
    </xf>
    <xf numFmtId="0" fontId="26" fillId="10" borderId="0" xfId="0" applyNumberFormat="1" applyFont="1" applyFill="1"/>
    <xf numFmtId="49" fontId="34" fillId="10" borderId="13" xfId="0" applyNumberFormat="1" applyFont="1" applyFill="1" applyBorder="1" applyAlignment="1">
      <alignment vertical="center" shrinkToFit="1"/>
    </xf>
    <xf numFmtId="38" fontId="28" fillId="10" borderId="22" xfId="6" applyFont="1" applyFill="1" applyBorder="1" applyAlignment="1">
      <alignment horizontal="center" shrinkToFit="1"/>
    </xf>
    <xf numFmtId="38" fontId="0" fillId="10" borderId="22" xfId="6" applyFont="1" applyFill="1" applyBorder="1" applyAlignment="1">
      <alignment horizontal="center" shrinkToFit="1"/>
    </xf>
    <xf numFmtId="38" fontId="7" fillId="0" borderId="98" xfId="6" applyFont="1" applyFill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vertical="center" shrinkToFit="1"/>
    </xf>
    <xf numFmtId="38" fontId="18" fillId="0" borderId="98" xfId="6" applyFont="1" applyFill="1" applyBorder="1" applyAlignment="1">
      <alignment shrinkToFit="1"/>
    </xf>
    <xf numFmtId="38" fontId="18" fillId="0" borderId="22" xfId="6" applyFont="1" applyFill="1" applyBorder="1" applyAlignment="1">
      <alignment shrinkToFit="1"/>
    </xf>
    <xf numFmtId="38" fontId="7" fillId="0" borderId="13" xfId="6" applyFont="1" applyFill="1" applyBorder="1" applyAlignment="1">
      <alignment horizontal="center" shrinkToFit="1"/>
    </xf>
    <xf numFmtId="38" fontId="18" fillId="10" borderId="102" xfId="6" applyFont="1" applyFill="1" applyBorder="1" applyAlignment="1">
      <alignment shrinkToFit="1"/>
    </xf>
    <xf numFmtId="49" fontId="17" fillId="0" borderId="114" xfId="0" applyNumberFormat="1" applyFont="1" applyBorder="1" applyAlignment="1">
      <alignment vertical="center" shrinkToFit="1"/>
    </xf>
    <xf numFmtId="49" fontId="17" fillId="10" borderId="114" xfId="0" applyNumberFormat="1" applyFont="1" applyFill="1" applyBorder="1" applyAlignment="1">
      <alignment vertical="center" shrinkToFit="1"/>
    </xf>
    <xf numFmtId="49" fontId="34" fillId="10" borderId="27" xfId="0" applyNumberFormat="1" applyFont="1" applyFill="1" applyBorder="1" applyAlignment="1">
      <alignment vertical="center" shrinkToFit="1"/>
    </xf>
    <xf numFmtId="49" fontId="34" fillId="10" borderId="103" xfId="6" applyNumberFormat="1" applyFont="1" applyFill="1" applyBorder="1" applyAlignment="1">
      <alignment vertical="center" shrinkToFit="1"/>
    </xf>
    <xf numFmtId="183" fontId="34" fillId="0" borderId="13" xfId="8" applyFont="1" applyBorder="1" applyAlignment="1">
      <alignment horizontal="center"/>
    </xf>
    <xf numFmtId="183" fontId="28" fillId="10" borderId="0" xfId="8" applyFont="1" applyFill="1"/>
    <xf numFmtId="38" fontId="34" fillId="10" borderId="14" xfId="6" applyFont="1" applyFill="1" applyBorder="1" applyAlignment="1">
      <alignment horizontal="center" shrinkToFit="1"/>
    </xf>
    <xf numFmtId="183" fontId="34" fillId="10" borderId="0" xfId="8" applyFont="1" applyFill="1"/>
    <xf numFmtId="183" fontId="17" fillId="0" borderId="0" xfId="8" applyFont="1"/>
    <xf numFmtId="183" fontId="17" fillId="10" borderId="13" xfId="8" applyFont="1" applyFill="1" applyBorder="1" applyAlignment="1">
      <alignment vertical="center"/>
    </xf>
    <xf numFmtId="183" fontId="17" fillId="10" borderId="13" xfId="8" applyFont="1" applyFill="1" applyBorder="1"/>
    <xf numFmtId="185" fontId="14" fillId="0" borderId="0" xfId="6" applyNumberFormat="1" applyFont="1"/>
    <xf numFmtId="38" fontId="0" fillId="0" borderId="13" xfId="6" applyFont="1" applyFill="1" applyBorder="1" applyAlignment="1">
      <alignment horizontal="center" shrinkToFit="1"/>
    </xf>
    <xf numFmtId="183" fontId="7" fillId="0" borderId="0" xfId="8" applyFont="1"/>
    <xf numFmtId="49" fontId="17" fillId="10" borderId="13" xfId="6" applyNumberFormat="1" applyFont="1" applyFill="1" applyBorder="1" applyAlignment="1">
      <alignment vertical="center" shrinkToFit="1"/>
    </xf>
    <xf numFmtId="38" fontId="0" fillId="10" borderId="98" xfId="6" applyFont="1" applyFill="1" applyBorder="1" applyAlignment="1">
      <alignment horizontal="center" vertical="center" shrinkToFit="1"/>
    </xf>
    <xf numFmtId="38" fontId="18" fillId="0" borderId="100" xfId="6" applyFont="1" applyFill="1" applyBorder="1" applyAlignment="1">
      <alignment shrinkToFit="1"/>
    </xf>
    <xf numFmtId="183" fontId="35" fillId="10" borderId="0" xfId="8" applyFont="1" applyFill="1"/>
    <xf numFmtId="183" fontId="36" fillId="10" borderId="0" xfId="8" applyFont="1" applyFill="1"/>
    <xf numFmtId="0" fontId="13" fillId="0" borderId="0" xfId="22" applyFont="1"/>
    <xf numFmtId="0" fontId="16" fillId="0" borderId="0" xfId="22" applyFont="1" applyAlignment="1">
      <alignment horizontal="left"/>
    </xf>
    <xf numFmtId="38" fontId="37" fillId="0" borderId="0" xfId="6" applyFont="1" applyBorder="1" applyAlignment="1"/>
    <xf numFmtId="49" fontId="16" fillId="0" borderId="7" xfId="6" applyNumberFormat="1" applyFont="1" applyBorder="1" applyAlignment="1"/>
    <xf numFmtId="0" fontId="16" fillId="0" borderId="7" xfId="22" applyFont="1" applyBorder="1" applyAlignment="1">
      <alignment horizontal="left"/>
    </xf>
    <xf numFmtId="0" fontId="16" fillId="0" borderId="0" xfId="22" applyFont="1"/>
    <xf numFmtId="0" fontId="16" fillId="0" borderId="7" xfId="22" applyFont="1" applyBorder="1"/>
    <xf numFmtId="38" fontId="17" fillId="10" borderId="119" xfId="13" applyFont="1" applyFill="1" applyBorder="1" applyAlignment="1">
      <alignment horizontal="center" vertical="center"/>
    </xf>
    <xf numFmtId="38" fontId="17" fillId="10" borderId="120" xfId="13" applyFont="1" applyFill="1" applyBorder="1" applyAlignment="1">
      <alignment horizontal="left" vertical="center"/>
    </xf>
    <xf numFmtId="38" fontId="7" fillId="10" borderId="120" xfId="13" applyFont="1" applyFill="1" applyBorder="1"/>
    <xf numFmtId="38" fontId="17" fillId="10" borderId="120" xfId="13" applyFont="1" applyFill="1" applyBorder="1"/>
    <xf numFmtId="38" fontId="7" fillId="10" borderId="121" xfId="13" applyFont="1" applyFill="1" applyBorder="1"/>
    <xf numFmtId="38" fontId="17" fillId="10" borderId="122" xfId="13" applyFont="1" applyFill="1" applyBorder="1" applyAlignment="1">
      <alignment horizontal="center" vertical="center"/>
    </xf>
    <xf numFmtId="38" fontId="17" fillId="10" borderId="0" xfId="13" applyFont="1" applyFill="1" applyBorder="1" applyAlignment="1">
      <alignment horizontal="left" vertical="center"/>
    </xf>
    <xf numFmtId="38" fontId="7" fillId="10" borderId="0" xfId="13" applyFont="1" applyFill="1" applyBorder="1"/>
    <xf numFmtId="49" fontId="16" fillId="0" borderId="123" xfId="6" applyNumberFormat="1" applyFont="1" applyBorder="1" applyAlignment="1"/>
    <xf numFmtId="0" fontId="16" fillId="0" borderId="123" xfId="22" applyFont="1" applyBorder="1" applyAlignment="1">
      <alignment horizontal="left"/>
    </xf>
    <xf numFmtId="0" fontId="16" fillId="0" borderId="123" xfId="22" applyFont="1" applyBorder="1"/>
    <xf numFmtId="38" fontId="7" fillId="10" borderId="123" xfId="13" applyFont="1" applyFill="1" applyBorder="1"/>
    <xf numFmtId="38" fontId="17" fillId="10" borderId="124" xfId="13" applyFont="1" applyFill="1" applyBorder="1" applyAlignment="1">
      <alignment horizontal="center" vertical="center"/>
    </xf>
    <xf numFmtId="38" fontId="17" fillId="10" borderId="125" xfId="13" applyFont="1" applyFill="1" applyBorder="1" applyAlignment="1">
      <alignment horizontal="left" vertical="center"/>
    </xf>
    <xf numFmtId="38" fontId="7" fillId="10" borderId="125" xfId="13" applyFont="1" applyFill="1" applyBorder="1"/>
    <xf numFmtId="38" fontId="17" fillId="10" borderId="125" xfId="13" applyFont="1" applyFill="1" applyBorder="1"/>
    <xf numFmtId="38" fontId="7" fillId="10" borderId="126" xfId="13" applyFont="1" applyFill="1" applyBorder="1"/>
    <xf numFmtId="183" fontId="17" fillId="0" borderId="23" xfId="8" applyFont="1" applyBorder="1" applyAlignment="1">
      <alignment horizontal="center" shrinkToFit="1"/>
    </xf>
    <xf numFmtId="183" fontId="17" fillId="0" borderId="28" xfId="8" applyFont="1" applyBorder="1"/>
    <xf numFmtId="49" fontId="17" fillId="0" borderId="13" xfId="0" applyNumberFormat="1" applyFont="1" applyBorder="1" applyAlignment="1">
      <alignment vertical="center" wrapText="1" shrinkToFit="1"/>
    </xf>
    <xf numFmtId="49" fontId="17" fillId="0" borderId="27" xfId="0" applyNumberFormat="1" applyFont="1" applyBorder="1" applyAlignment="1">
      <alignment vertical="center" shrinkToFit="1"/>
    </xf>
    <xf numFmtId="0" fontId="26" fillId="0" borderId="67" xfId="0" applyNumberFormat="1" applyFont="1" applyBorder="1"/>
    <xf numFmtId="0" fontId="5" fillId="0" borderId="67" xfId="14" applyNumberFormat="1" applyFont="1" applyBorder="1"/>
    <xf numFmtId="38" fontId="18" fillId="0" borderId="40" xfId="6" applyFont="1" applyFill="1" applyBorder="1" applyAlignment="1">
      <alignment shrinkToFit="1"/>
    </xf>
    <xf numFmtId="183" fontId="17" fillId="0" borderId="25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7" fillId="0" borderId="67" xfId="8" applyNumberFormat="1" applyFont="1" applyBorder="1"/>
    <xf numFmtId="0" fontId="7" fillId="0" borderId="87" xfId="8" applyNumberFormat="1" applyFont="1" applyBorder="1"/>
    <xf numFmtId="0" fontId="7" fillId="0" borderId="0" xfId="8" applyNumberFormat="1" applyFont="1"/>
    <xf numFmtId="0" fontId="7" fillId="0" borderId="0" xfId="7" applyNumberFormat="1" applyFont="1"/>
    <xf numFmtId="38" fontId="18" fillId="0" borderId="16" xfId="6" applyFont="1" applyFill="1" applyBorder="1" applyAlignment="1">
      <alignment shrinkToFit="1"/>
    </xf>
    <xf numFmtId="38" fontId="0" fillId="10" borderId="99" xfId="6" applyFont="1" applyFill="1" applyBorder="1" applyAlignment="1">
      <alignment horizontal="center" vertical="center" shrinkToFit="1"/>
    </xf>
    <xf numFmtId="49" fontId="17" fillId="0" borderId="14" xfId="6" applyNumberFormat="1" applyFont="1" applyFill="1" applyBorder="1" applyAlignment="1">
      <alignment shrinkToFit="1"/>
    </xf>
    <xf numFmtId="38" fontId="17" fillId="0" borderId="103" xfId="6" quotePrefix="1" applyFont="1" applyFill="1" applyBorder="1" applyAlignment="1">
      <alignment shrinkToFit="1"/>
    </xf>
    <xf numFmtId="38" fontId="0" fillId="10" borderId="103" xfId="6" applyFont="1" applyFill="1" applyBorder="1" applyAlignment="1">
      <alignment horizontal="center" shrinkToFit="1"/>
    </xf>
    <xf numFmtId="38" fontId="17" fillId="0" borderId="14" xfId="6" applyFont="1" applyFill="1" applyBorder="1" applyAlignment="1">
      <alignment vertical="center" shrinkToFit="1"/>
    </xf>
    <xf numFmtId="0" fontId="5" fillId="0" borderId="87" xfId="14" applyNumberFormat="1" applyFont="1" applyBorder="1"/>
    <xf numFmtId="49" fontId="17" fillId="0" borderId="14" xfId="6" quotePrefix="1" applyNumberFormat="1" applyFont="1" applyFill="1" applyBorder="1" applyAlignment="1">
      <alignment shrinkToFit="1"/>
    </xf>
    <xf numFmtId="49" fontId="17" fillId="0" borderId="16" xfId="0" quotePrefix="1" applyNumberFormat="1" applyFont="1" applyBorder="1" applyAlignment="1">
      <alignment vertical="center" shrinkToFit="1"/>
    </xf>
    <xf numFmtId="183" fontId="17" fillId="0" borderId="25" xfId="8" applyFont="1" applyBorder="1" applyAlignment="1">
      <alignment shrinkToFit="1"/>
    </xf>
    <xf numFmtId="38" fontId="17" fillId="0" borderId="98" xfId="6" applyFont="1" applyFill="1" applyBorder="1" applyAlignment="1">
      <alignment shrinkToFit="1"/>
    </xf>
    <xf numFmtId="38" fontId="17" fillId="10" borderId="98" xfId="6" applyFont="1" applyFill="1" applyBorder="1" applyAlignment="1">
      <alignment shrinkToFit="1"/>
    </xf>
    <xf numFmtId="38" fontId="17" fillId="0" borderId="22" xfId="6" applyFont="1" applyFill="1" applyBorder="1" applyAlignment="1">
      <alignment shrinkToFit="1"/>
    </xf>
    <xf numFmtId="38" fontId="38" fillId="0" borderId="22" xfId="6" applyFont="1" applyFill="1" applyBorder="1" applyAlignment="1">
      <alignment shrinkToFit="1"/>
    </xf>
    <xf numFmtId="183" fontId="0" fillId="4" borderId="43" xfId="10" applyFont="1" applyFill="1" applyBorder="1" applyAlignment="1">
      <alignment horizontal="left" vertical="center"/>
    </xf>
    <xf numFmtId="183" fontId="0" fillId="4" borderId="45" xfId="10" applyFont="1" applyFill="1" applyBorder="1" applyAlignment="1">
      <alignment horizontal="left" vertical="center"/>
    </xf>
    <xf numFmtId="183" fontId="0" fillId="4" borderId="47" xfId="10" applyFont="1" applyFill="1" applyBorder="1" applyAlignment="1">
      <alignment horizontal="left" vertical="center"/>
    </xf>
    <xf numFmtId="183" fontId="0" fillId="4" borderId="86" xfId="10" applyFont="1" applyFill="1" applyBorder="1" applyAlignment="1">
      <alignment horizontal="left" vertical="center"/>
    </xf>
    <xf numFmtId="183" fontId="0" fillId="4" borderId="94" xfId="10" applyFont="1" applyFill="1" applyBorder="1" applyAlignment="1">
      <alignment horizontal="left" vertical="center"/>
    </xf>
    <xf numFmtId="183" fontId="0" fillId="4" borderId="95" xfId="10" applyFont="1" applyFill="1" applyBorder="1" applyAlignment="1">
      <alignment horizontal="left" vertical="center"/>
    </xf>
    <xf numFmtId="176" fontId="7" fillId="7" borderId="77" xfId="10" applyNumberFormat="1" applyFill="1" applyBorder="1" applyAlignment="1">
      <alignment horizontal="center" shrinkToFit="1"/>
    </xf>
    <xf numFmtId="183" fontId="7" fillId="7" borderId="1" xfId="11" applyFont="1" applyFill="1" applyBorder="1" applyAlignment="1">
      <alignment horizontal="center" shrinkToFit="1"/>
    </xf>
    <xf numFmtId="183" fontId="7" fillId="7" borderId="88" xfId="11" applyFont="1" applyFill="1" applyBorder="1" applyAlignment="1">
      <alignment horizontal="center" shrinkToFit="1"/>
    </xf>
    <xf numFmtId="183" fontId="7" fillId="0" borderId="77" xfId="10" applyBorder="1" applyAlignment="1">
      <alignment horizontal="center" shrinkToFit="1"/>
    </xf>
    <xf numFmtId="183" fontId="7" fillId="0" borderId="1" xfId="10" applyBorder="1" applyAlignment="1">
      <alignment horizontal="center" shrinkToFit="1"/>
    </xf>
    <xf numFmtId="183" fontId="7" fillId="0" borderId="88" xfId="10" applyBorder="1" applyAlignment="1">
      <alignment horizontal="center" shrinkToFit="1"/>
    </xf>
    <xf numFmtId="49" fontId="0" fillId="6" borderId="77" xfId="10" applyNumberFormat="1" applyFont="1" applyFill="1" applyBorder="1" applyAlignment="1" applyProtection="1">
      <alignment horizontal="center" shrinkToFit="1"/>
      <protection locked="0"/>
    </xf>
    <xf numFmtId="49" fontId="7" fillId="6" borderId="1" xfId="10" applyNumberFormat="1" applyFill="1" applyBorder="1" applyAlignment="1" applyProtection="1">
      <alignment horizontal="center" shrinkToFit="1"/>
      <protection locked="0"/>
    </xf>
    <xf numFmtId="3" fontId="7" fillId="7" borderId="77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31" xfId="10" applyNumberFormat="1" applyFill="1" applyBorder="1" applyAlignment="1">
      <alignment horizontal="center" shrinkToFit="1"/>
    </xf>
    <xf numFmtId="183" fontId="0" fillId="6" borderId="1" xfId="10" applyFont="1" applyFill="1" applyBorder="1" applyAlignment="1">
      <alignment horizontal="center"/>
    </xf>
    <xf numFmtId="183" fontId="7" fillId="6" borderId="1" xfId="10" applyFill="1" applyBorder="1" applyAlignment="1">
      <alignment horizontal="center"/>
    </xf>
    <xf numFmtId="49" fontId="7" fillId="6" borderId="88" xfId="10" applyNumberFormat="1" applyFill="1" applyBorder="1" applyAlignment="1" applyProtection="1">
      <alignment horizontal="center" shrinkToFit="1"/>
      <protection locked="0"/>
    </xf>
    <xf numFmtId="183" fontId="7" fillId="0" borderId="77" xfId="10" applyBorder="1" applyAlignment="1">
      <alignment horizontal="center"/>
    </xf>
    <xf numFmtId="183" fontId="7" fillId="0" borderId="1" xfId="10" applyBorder="1" applyAlignment="1">
      <alignment horizontal="center"/>
    </xf>
    <xf numFmtId="183" fontId="7" fillId="0" borderId="88" xfId="10" applyBorder="1" applyAlignment="1">
      <alignment horizontal="center"/>
    </xf>
    <xf numFmtId="184" fontId="7" fillId="6" borderId="77" xfId="10" applyNumberFormat="1" applyFill="1" applyBorder="1" applyAlignment="1" applyProtection="1">
      <alignment horizontal="center" shrinkToFit="1"/>
      <protection locked="0"/>
    </xf>
    <xf numFmtId="184" fontId="7" fillId="6" borderId="1" xfId="11" applyNumberFormat="1" applyFont="1" applyFill="1" applyBorder="1" applyAlignment="1" applyProtection="1">
      <alignment horizontal="center" shrinkToFit="1"/>
      <protection locked="0"/>
    </xf>
    <xf numFmtId="184" fontId="7" fillId="6" borderId="88" xfId="11" applyNumberFormat="1" applyFont="1" applyFill="1" applyBorder="1" applyAlignment="1" applyProtection="1">
      <alignment horizontal="center" shrinkToFit="1"/>
      <protection locked="0"/>
    </xf>
    <xf numFmtId="176" fontId="7" fillId="0" borderId="77" xfId="10" applyNumberFormat="1" applyBorder="1" applyAlignment="1" applyProtection="1">
      <alignment horizontal="center" shrinkToFit="1"/>
      <protection locked="0"/>
    </xf>
    <xf numFmtId="183" fontId="7" fillId="0" borderId="1" xfId="11" applyFont="1" applyBorder="1" applyAlignment="1">
      <alignment horizontal="center"/>
    </xf>
    <xf numFmtId="183" fontId="7" fillId="0" borderId="88" xfId="11" applyFont="1" applyBorder="1" applyAlignment="1">
      <alignment horizontal="center"/>
    </xf>
    <xf numFmtId="183" fontId="0" fillId="0" borderId="77" xfId="10" applyFont="1" applyBorder="1" applyAlignment="1">
      <alignment horizontal="center"/>
    </xf>
    <xf numFmtId="183" fontId="7" fillId="0" borderId="77" xfId="10" applyBorder="1" applyAlignment="1">
      <alignment horizontal="right"/>
    </xf>
    <xf numFmtId="183" fontId="7" fillId="0" borderId="1" xfId="10" applyBorder="1" applyAlignment="1">
      <alignment horizontal="right"/>
    </xf>
    <xf numFmtId="183" fontId="7" fillId="7" borderId="77" xfId="10" applyFill="1" applyBorder="1" applyAlignment="1">
      <alignment horizontal="center" shrinkToFit="1"/>
    </xf>
    <xf numFmtId="183" fontId="7" fillId="7" borderId="1" xfId="10" applyFill="1" applyBorder="1" applyAlignment="1">
      <alignment horizontal="center" shrinkToFit="1"/>
    </xf>
    <xf numFmtId="183" fontId="7" fillId="7" borderId="88" xfId="10" applyFill="1" applyBorder="1" applyAlignment="1">
      <alignment horizontal="center" shrinkToFit="1"/>
    </xf>
    <xf numFmtId="183" fontId="0" fillId="7" borderId="1" xfId="10" applyFont="1" applyFill="1" applyBorder="1" applyAlignment="1">
      <alignment horizontal="center" shrinkToFit="1"/>
    </xf>
    <xf numFmtId="183" fontId="0" fillId="7" borderId="88" xfId="10" applyFont="1" applyFill="1" applyBorder="1" applyAlignment="1">
      <alignment horizontal="center" shrinkToFit="1"/>
    </xf>
    <xf numFmtId="3" fontId="0" fillId="4" borderId="67" xfId="10" applyNumberFormat="1" applyFont="1" applyFill="1" applyBorder="1" applyAlignment="1">
      <alignment horizontal="center" vertical="center" shrinkToFit="1"/>
    </xf>
    <xf numFmtId="3" fontId="7" fillId="4" borderId="67" xfId="10" applyNumberFormat="1" applyFill="1" applyBorder="1" applyAlignment="1">
      <alignment horizontal="center" vertical="center" shrinkToFit="1"/>
    </xf>
    <xf numFmtId="183" fontId="0" fillId="4" borderId="68" xfId="10" applyFont="1" applyFill="1" applyBorder="1" applyAlignment="1">
      <alignment horizontal="center" vertical="center"/>
    </xf>
    <xf numFmtId="183" fontId="0" fillId="4" borderId="2" xfId="10" applyFont="1" applyFill="1" applyBorder="1" applyAlignment="1">
      <alignment horizontal="center" vertical="center"/>
    </xf>
    <xf numFmtId="183" fontId="0" fillId="4" borderId="69" xfId="10" applyFont="1" applyFill="1" applyBorder="1" applyAlignment="1">
      <alignment horizontal="center" vertical="center"/>
    </xf>
    <xf numFmtId="179" fontId="0" fillId="6" borderId="77" xfId="10" applyNumberFormat="1" applyFont="1" applyFill="1" applyBorder="1" applyAlignment="1" applyProtection="1">
      <alignment horizontal="center" shrinkToFit="1"/>
      <protection locked="0"/>
    </xf>
    <xf numFmtId="179" fontId="7" fillId="6" borderId="1" xfId="10" applyNumberFormat="1" applyFill="1" applyBorder="1" applyAlignment="1" applyProtection="1">
      <alignment horizontal="center" shrinkToFit="1"/>
      <protection locked="0"/>
    </xf>
    <xf numFmtId="183" fontId="7" fillId="6" borderId="88" xfId="10" applyFill="1" applyBorder="1" applyAlignment="1" applyProtection="1">
      <alignment horizontal="center" shrinkToFit="1"/>
      <protection locked="0"/>
    </xf>
    <xf numFmtId="10" fontId="7" fillId="0" borderId="77" xfId="10" applyNumberFormat="1" applyBorder="1" applyAlignment="1" applyProtection="1">
      <alignment horizontal="right" shrinkToFit="1"/>
      <protection locked="0"/>
    </xf>
    <xf numFmtId="10" fontId="7" fillId="0" borderId="1" xfId="10" applyNumberFormat="1" applyBorder="1" applyAlignment="1" applyProtection="1">
      <alignment horizontal="right" shrinkToFit="1"/>
      <protection locked="0"/>
    </xf>
    <xf numFmtId="10" fontId="7" fillId="0" borderId="88" xfId="10" applyNumberFormat="1" applyBorder="1" applyAlignment="1" applyProtection="1">
      <alignment horizontal="right" shrinkToFit="1"/>
      <protection locked="0"/>
    </xf>
    <xf numFmtId="3" fontId="7" fillId="0" borderId="77" xfId="10" applyNumberFormat="1" applyBorder="1" applyAlignment="1" applyProtection="1">
      <alignment horizontal="right" shrinkToFit="1"/>
      <protection locked="0"/>
    </xf>
    <xf numFmtId="183" fontId="7" fillId="0" borderId="1" xfId="10" applyBorder="1" applyAlignment="1" applyProtection="1">
      <alignment horizontal="right" shrinkToFit="1"/>
      <protection locked="0"/>
    </xf>
    <xf numFmtId="183" fontId="7" fillId="0" borderId="88" xfId="10" applyBorder="1" applyAlignment="1" applyProtection="1">
      <alignment horizontal="right" shrinkToFit="1"/>
      <protection locked="0"/>
    </xf>
    <xf numFmtId="3" fontId="27" fillId="3" borderId="0" xfId="10" applyNumberFormat="1" applyFont="1" applyFill="1" applyAlignment="1" applyProtection="1">
      <alignment horizontal="right" shrinkToFit="1"/>
      <protection locked="0"/>
    </xf>
    <xf numFmtId="183" fontId="27" fillId="3" borderId="0" xfId="10" applyFon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shrinkToFit="1"/>
      <protection locked="0"/>
    </xf>
    <xf numFmtId="183" fontId="7" fillId="3" borderId="0" xfId="10" applyFill="1" applyAlignment="1" applyProtection="1">
      <alignment shrinkToFit="1"/>
      <protection locked="0"/>
    </xf>
    <xf numFmtId="183" fontId="7" fillId="3" borderId="0" xfId="10" applyFill="1" applyAlignment="1">
      <alignment horizontal="center"/>
    </xf>
    <xf numFmtId="3" fontId="7" fillId="3" borderId="0" xfId="10" applyNumberFormat="1" applyFill="1" applyAlignment="1">
      <alignment shrinkToFit="1"/>
    </xf>
    <xf numFmtId="183" fontId="0" fillId="4" borderId="43" xfId="10" applyFont="1" applyFill="1" applyBorder="1" applyAlignment="1">
      <alignment horizontal="center" vertical="center"/>
    </xf>
    <xf numFmtId="183" fontId="0" fillId="4" borderId="45" xfId="10" applyFont="1" applyFill="1" applyBorder="1" applyAlignment="1">
      <alignment horizontal="center" vertical="center"/>
    </xf>
    <xf numFmtId="183" fontId="0" fillId="4" borderId="47" xfId="10" applyFont="1" applyFill="1" applyBorder="1" applyAlignment="1">
      <alignment horizontal="center" vertical="center"/>
    </xf>
    <xf numFmtId="183" fontId="0" fillId="4" borderId="33" xfId="10" applyFont="1" applyFill="1" applyBorder="1" applyAlignment="1">
      <alignment horizontal="center" vertical="center"/>
    </xf>
    <xf numFmtId="183" fontId="0" fillId="4" borderId="0" xfId="10" applyFont="1" applyFill="1" applyAlignment="1">
      <alignment horizontal="center" vertical="center"/>
    </xf>
    <xf numFmtId="183" fontId="0" fillId="4" borderId="93" xfId="10" applyFont="1" applyFill="1" applyBorder="1" applyAlignment="1">
      <alignment horizontal="center" vertical="center"/>
    </xf>
    <xf numFmtId="183" fontId="0" fillId="4" borderId="86" xfId="10" applyFont="1" applyFill="1" applyBorder="1" applyAlignment="1">
      <alignment horizontal="center" vertical="center"/>
    </xf>
    <xf numFmtId="183" fontId="0" fillId="4" borderId="94" xfId="10" applyFont="1" applyFill="1" applyBorder="1" applyAlignment="1">
      <alignment horizontal="center" vertical="center"/>
    </xf>
    <xf numFmtId="183" fontId="0" fillId="4" borderId="95" xfId="10" applyFont="1" applyFill="1" applyBorder="1" applyAlignment="1">
      <alignment horizontal="center" vertical="center"/>
    </xf>
    <xf numFmtId="183" fontId="18" fillId="4" borderId="45" xfId="10" applyFont="1" applyFill="1" applyBorder="1"/>
    <xf numFmtId="183" fontId="18" fillId="4" borderId="2" xfId="10" applyFont="1" applyFill="1" applyBorder="1"/>
    <xf numFmtId="0" fontId="13" fillId="0" borderId="0" xfId="22" applyFont="1"/>
    <xf numFmtId="0" fontId="13" fillId="0" borderId="123" xfId="22" applyFont="1" applyBorder="1"/>
    <xf numFmtId="0" fontId="16" fillId="0" borderId="0" xfId="22" applyFont="1" applyAlignment="1">
      <alignment horizontal="left"/>
    </xf>
    <xf numFmtId="184" fontId="13" fillId="10" borderId="74" xfId="8" applyNumberFormat="1" applyFont="1" applyFill="1" applyBorder="1" applyAlignment="1">
      <alignment horizontal="center" vertical="center" shrinkToFit="1"/>
    </xf>
    <xf numFmtId="184" fontId="13" fillId="10" borderId="48" xfId="8" applyNumberFormat="1" applyFont="1" applyFill="1" applyBorder="1" applyAlignment="1">
      <alignment horizontal="center" vertical="center" shrinkToFit="1"/>
    </xf>
    <xf numFmtId="184" fontId="13" fillId="10" borderId="10" xfId="8" applyNumberFormat="1" applyFont="1" applyFill="1" applyBorder="1" applyAlignment="1">
      <alignment horizontal="center" vertical="center" shrinkToFit="1"/>
    </xf>
    <xf numFmtId="184" fontId="13" fillId="10" borderId="9" xfId="8" applyNumberFormat="1" applyFont="1" applyFill="1" applyBorder="1" applyAlignment="1">
      <alignment horizontal="center" vertical="center" shrinkToFit="1"/>
    </xf>
    <xf numFmtId="176" fontId="13" fillId="10" borderId="74" xfId="8" applyNumberFormat="1" applyFont="1" applyFill="1" applyBorder="1" applyAlignment="1">
      <alignment horizontal="center" vertical="center"/>
    </xf>
    <xf numFmtId="176" fontId="13" fillId="10" borderId="48" xfId="8" applyNumberFormat="1" applyFont="1" applyFill="1" applyBorder="1" applyAlignment="1">
      <alignment horizontal="center" vertical="center"/>
    </xf>
    <xf numFmtId="176" fontId="13" fillId="10" borderId="10" xfId="8" applyNumberFormat="1" applyFont="1" applyFill="1" applyBorder="1" applyAlignment="1">
      <alignment horizontal="center" vertical="center"/>
    </xf>
    <xf numFmtId="176" fontId="13" fillId="10" borderId="9" xfId="8" applyNumberFormat="1" applyFont="1" applyFill="1" applyBorder="1" applyAlignment="1">
      <alignment horizontal="center" vertical="center"/>
    </xf>
    <xf numFmtId="38" fontId="18" fillId="10" borderId="0" xfId="6" applyFont="1" applyFill="1" applyAlignment="1">
      <alignment horizontal="center" shrinkToFit="1"/>
    </xf>
    <xf numFmtId="38" fontId="24" fillId="10" borderId="74" xfId="6" applyFont="1" applyFill="1" applyBorder="1" applyAlignment="1">
      <alignment horizontal="center" vertical="center" shrinkToFit="1"/>
    </xf>
    <xf numFmtId="38" fontId="24" fillId="10" borderId="45" xfId="6" applyFont="1" applyFill="1" applyBorder="1" applyAlignment="1">
      <alignment horizontal="center" vertical="center" shrinkToFit="1"/>
    </xf>
    <xf numFmtId="38" fontId="24" fillId="10" borderId="48" xfId="6" applyFont="1" applyFill="1" applyBorder="1" applyAlignment="1">
      <alignment horizontal="center" vertical="center" shrinkToFit="1"/>
    </xf>
    <xf numFmtId="38" fontId="24" fillId="10" borderId="10" xfId="6" applyFont="1" applyFill="1" applyBorder="1" applyAlignment="1">
      <alignment horizontal="center" vertical="center" shrinkToFit="1"/>
    </xf>
    <xf numFmtId="38" fontId="24" fillId="10" borderId="11" xfId="6" applyFont="1" applyFill="1" applyBorder="1" applyAlignment="1">
      <alignment horizontal="center" vertical="center" shrinkToFit="1"/>
    </xf>
    <xf numFmtId="38" fontId="24" fillId="10" borderId="9" xfId="6" applyFont="1" applyFill="1" applyBorder="1" applyAlignment="1">
      <alignment horizontal="center" vertical="center" shrinkToFit="1"/>
    </xf>
    <xf numFmtId="185" fontId="7" fillId="10" borderId="0" xfId="8" applyNumberFormat="1" applyFont="1" applyFill="1" applyAlignment="1">
      <alignment horizontal="right"/>
    </xf>
    <xf numFmtId="183" fontId="7" fillId="10" borderId="0" xfId="8" applyFont="1" applyFill="1" applyAlignment="1">
      <alignment horizontal="left"/>
    </xf>
    <xf numFmtId="183" fontId="13" fillId="10" borderId="74" xfId="8" applyFont="1" applyFill="1" applyBorder="1" applyAlignment="1">
      <alignment horizontal="center" vertical="center" shrinkToFit="1"/>
    </xf>
    <xf numFmtId="183" fontId="13" fillId="10" borderId="45" xfId="8" applyFont="1" applyFill="1" applyBorder="1" applyAlignment="1">
      <alignment horizontal="center" vertical="center" shrinkToFit="1"/>
    </xf>
    <xf numFmtId="183" fontId="13" fillId="10" borderId="10" xfId="8" applyFont="1" applyFill="1" applyBorder="1" applyAlignment="1">
      <alignment horizontal="center" vertical="center" shrinkToFit="1"/>
    </xf>
    <xf numFmtId="183" fontId="13" fillId="10" borderId="11" xfId="8" applyFont="1" applyFill="1" applyBorder="1" applyAlignment="1">
      <alignment horizontal="center" vertical="center" shrinkToFit="1"/>
    </xf>
    <xf numFmtId="183" fontId="13" fillId="10" borderId="74" xfId="0" applyFont="1" applyFill="1" applyBorder="1" applyAlignment="1">
      <alignment horizontal="center" vertical="center" shrinkToFit="1"/>
    </xf>
    <xf numFmtId="183" fontId="13" fillId="10" borderId="48" xfId="0" applyFont="1" applyFill="1" applyBorder="1" applyAlignment="1">
      <alignment horizontal="center" vertical="center" shrinkToFit="1"/>
    </xf>
    <xf numFmtId="183" fontId="13" fillId="10" borderId="10" xfId="0" applyFont="1" applyFill="1" applyBorder="1" applyAlignment="1">
      <alignment horizontal="center" vertical="center" shrinkToFit="1"/>
    </xf>
    <xf numFmtId="183" fontId="13" fillId="10" borderId="9" xfId="0" applyFont="1" applyFill="1" applyBorder="1" applyAlignment="1">
      <alignment horizontal="center" vertical="center" shrinkToFit="1"/>
    </xf>
    <xf numFmtId="183" fontId="13" fillId="10" borderId="89" xfId="0" applyFont="1" applyFill="1" applyBorder="1" applyAlignment="1">
      <alignment horizontal="center" vertical="center" shrinkToFit="1"/>
    </xf>
    <xf numFmtId="183" fontId="13" fillId="10" borderId="35" xfId="0" applyFont="1" applyFill="1" applyBorder="1" applyAlignment="1">
      <alignment horizontal="center" vertical="center" shrinkToFit="1"/>
    </xf>
    <xf numFmtId="185" fontId="7" fillId="10" borderId="0" xfId="6" applyNumberFormat="1" applyFont="1" applyFill="1" applyAlignment="1">
      <alignment horizontal="right"/>
    </xf>
    <xf numFmtId="0" fontId="13" fillId="0" borderId="7" xfId="22" applyFont="1" applyBorder="1"/>
  </cellXfs>
  <cellStyles count="25">
    <cellStyle name="Calc Currency (0)" xfId="1" xr:uid="{00000000-0005-0000-0000-000000000000}"/>
    <cellStyle name="Header1" xfId="2" xr:uid="{00000000-0005-0000-0000-000001000000}"/>
    <cellStyle name="Header1 2" xfId="16" xr:uid="{1C400496-7D71-47AB-B290-9AC3A79E1EFD}"/>
    <cellStyle name="Header2" xfId="3" xr:uid="{00000000-0005-0000-0000-000002000000}"/>
    <cellStyle name="Header2 2" xfId="17" xr:uid="{57891B0B-FD95-411B-A068-4207A7C3B3CF}"/>
    <cellStyle name="Normal_#18-Internet" xfId="4" xr:uid="{00000000-0005-0000-0000-000003000000}"/>
    <cellStyle name="subhead" xfId="5" xr:uid="{00000000-0005-0000-0000-000004000000}"/>
    <cellStyle name="subhead 2" xfId="18" xr:uid="{F7C44363-3C4F-45E5-9755-FD12AD6BFF7C}"/>
    <cellStyle name="ハイパーリンク" xfId="12" builtinId="8"/>
    <cellStyle name="ハイパーリンク 2" xfId="19" xr:uid="{EE07ACDD-DEC8-467F-9B11-D0CB8731C7F0}"/>
    <cellStyle name="桁区切り" xfId="6" builtinId="6"/>
    <cellStyle name="桁区切り 2 2" xfId="13" xr:uid="{00000000-0005-0000-0000-000007000000}"/>
    <cellStyle name="標準" xfId="0" builtinId="0"/>
    <cellStyle name="標準 2" xfId="15" xr:uid="{A8FEAFF0-EC9F-4478-9C6D-E19FA37FC670}"/>
    <cellStyle name="標準 3" xfId="20" xr:uid="{F306AD94-3E34-4919-B06D-B5C1450B650A}"/>
    <cellStyle name="標準 4" xfId="21" xr:uid="{41532E82-B4CD-4A38-93B6-4090D7526806}"/>
    <cellStyle name="標準 5" xfId="24" xr:uid="{A3CB47E1-96E2-44DE-8C57-570FACDEB30B}"/>
    <cellStyle name="標準 6" xfId="23" xr:uid="{D3700919-287D-4FAD-B9C4-A04A055CACBC}"/>
    <cellStyle name="標準_1.東 京 都 内部数表" xfId="10" xr:uid="{00000000-0005-0000-0000-000009000000}"/>
    <cellStyle name="標準_宮崎新" xfId="7" xr:uid="{00000000-0005-0000-0000-00000A000000}"/>
    <cellStyle name="標準_熊本県" xfId="14" xr:uid="{00000000-0005-0000-0000-00000B000000}"/>
    <cellStyle name="標準_東京都内部数表改訂版" xfId="11" xr:uid="{00000000-0005-0000-0000-00000C000000}"/>
    <cellStyle name="標準_福岡" xfId="8" xr:uid="{00000000-0005-0000-0000-00000D000000}"/>
    <cellStyle name="標準_福岡 2" xfId="22" xr:uid="{1A810C8B-5DCE-4390-90D7-8D66BFD33743}"/>
    <cellStyle name="標準_福岡県" xfId="9" xr:uid="{00000000-0005-0000-0000-00000E000000}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F89"/>
      <color rgb="FF003366"/>
      <color rgb="FFFF9999"/>
      <color rgb="FFFFFFCC"/>
      <color rgb="FFF79646"/>
      <color rgb="FF0070C0"/>
      <color rgb="FF008080"/>
      <color rgb="FFCCFFCC"/>
      <color rgb="FFFFC7C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323850" y="13801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4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4" hidden="1" customWidth="1"/>
    <col min="54" max="54" width="8.375" style="74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2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538" t="s">
        <v>1</v>
      </c>
      <c r="C2" s="539"/>
      <c r="D2" s="539"/>
      <c r="E2" s="540"/>
      <c r="F2" s="541"/>
      <c r="G2" s="542"/>
      <c r="H2" s="542"/>
      <c r="I2" s="542"/>
      <c r="J2" s="543"/>
      <c r="K2" s="544" t="s">
        <v>2</v>
      </c>
      <c r="L2" s="545"/>
      <c r="M2" s="546"/>
      <c r="N2" s="524" t="str">
        <f>IF(ISBLANK(F2),"",F2)</f>
        <v/>
      </c>
      <c r="O2" s="525"/>
      <c r="P2" s="525"/>
      <c r="Q2" s="525"/>
      <c r="R2" s="525"/>
      <c r="S2" s="526"/>
      <c r="T2" s="2"/>
      <c r="U2" s="71"/>
      <c r="V2" s="4" t="s">
        <v>3</v>
      </c>
      <c r="W2" s="2"/>
      <c r="X2" s="2"/>
      <c r="Y2" s="2"/>
      <c r="Z2" s="4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77" t="s">
        <v>5</v>
      </c>
      <c r="BB2" s="74" t="s">
        <v>6</v>
      </c>
      <c r="BC2" s="81"/>
      <c r="BD2" s="77" t="s">
        <v>7</v>
      </c>
      <c r="BE2" s="4" t="s">
        <v>8</v>
      </c>
      <c r="BF2" s="81"/>
    </row>
    <row r="3" spans="1:62" ht="18" customHeight="1" thickBot="1">
      <c r="A3" s="2"/>
      <c r="B3" s="527" t="s">
        <v>9</v>
      </c>
      <c r="C3" s="528"/>
      <c r="D3" s="528"/>
      <c r="E3" s="529"/>
      <c r="F3" s="530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18" t="s">
        <v>10</v>
      </c>
      <c r="T3" s="2"/>
      <c r="U3" s="2"/>
      <c r="V3" s="2"/>
      <c r="W3" s="2"/>
      <c r="X3" s="2"/>
      <c r="Y3" s="2"/>
      <c r="Z3" s="4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83"/>
      <c r="BC3" s="81"/>
      <c r="BE3" s="83"/>
      <c r="BF3" s="81"/>
    </row>
    <row r="4" spans="1:62" ht="18" customHeight="1" thickBot="1">
      <c r="A4" s="2"/>
      <c r="B4" s="527" t="s">
        <v>12</v>
      </c>
      <c r="C4" s="528"/>
      <c r="D4" s="528"/>
      <c r="E4" s="529"/>
      <c r="F4" s="530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7"/>
      <c r="T4" s="2"/>
      <c r="U4" s="72"/>
      <c r="V4" s="4" t="s">
        <v>13</v>
      </c>
      <c r="W4" s="2"/>
      <c r="X4" s="2"/>
      <c r="Y4" s="2"/>
      <c r="Z4" s="4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4">
        <v>9</v>
      </c>
      <c r="BB4" s="74" t="s">
        <v>15</v>
      </c>
      <c r="BC4" s="84">
        <f>IF($F$5=BB4,BA4,0)</f>
        <v>0</v>
      </c>
      <c r="BD4" s="4">
        <v>21</v>
      </c>
      <c r="BE4" s="4" t="s">
        <v>16</v>
      </c>
      <c r="BF4" s="84">
        <f>IF($N$5=BE4,BD4,0)</f>
        <v>0</v>
      </c>
      <c r="BJ4" s="2">
        <v>10</v>
      </c>
    </row>
    <row r="5" spans="1:62" ht="18" customHeight="1" thickBot="1">
      <c r="A5" s="2"/>
      <c r="B5" s="547" t="s">
        <v>17</v>
      </c>
      <c r="C5" s="539"/>
      <c r="D5" s="539"/>
      <c r="E5" s="87">
        <f>SUM(BC4:BC104)</f>
        <v>0</v>
      </c>
      <c r="F5" s="553"/>
      <c r="G5" s="553"/>
      <c r="H5" s="553"/>
      <c r="I5" s="553"/>
      <c r="J5" s="554"/>
      <c r="K5" s="548" t="s">
        <v>18</v>
      </c>
      <c r="L5" s="549"/>
      <c r="M5" s="88">
        <f>SUM(BF4:BF37)</f>
        <v>0</v>
      </c>
      <c r="N5" s="550"/>
      <c r="O5" s="551"/>
      <c r="P5" s="551"/>
      <c r="Q5" s="551"/>
      <c r="R5" s="551"/>
      <c r="S5" s="552"/>
      <c r="T5" s="2"/>
      <c r="U5" s="2"/>
      <c r="V5" s="2"/>
      <c r="W5" s="2"/>
      <c r="X5" s="2"/>
      <c r="Y5" s="2"/>
      <c r="Z5" s="4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4">
        <v>4</v>
      </c>
      <c r="BB5" s="74" t="s">
        <v>20</v>
      </c>
      <c r="BC5" s="84">
        <f t="shared" ref="BC5:BC50" si="0">IF($F$5=BB5,BA5,0)</f>
        <v>0</v>
      </c>
      <c r="BD5" s="4">
        <v>22</v>
      </c>
      <c r="BE5" s="4" t="s">
        <v>21</v>
      </c>
      <c r="BF5" s="84">
        <f t="shared" ref="BF5:BF37" si="1">IF($N$5=BE5,BD5,0)</f>
        <v>0</v>
      </c>
      <c r="BJ5" s="2">
        <v>50</v>
      </c>
    </row>
    <row r="6" spans="1:62" ht="18" customHeight="1" thickBot="1">
      <c r="A6" s="2"/>
      <c r="B6" s="538" t="s">
        <v>22</v>
      </c>
      <c r="C6" s="539"/>
      <c r="D6" s="539"/>
      <c r="E6" s="540"/>
      <c r="F6" s="532">
        <f>+集計表!C33</f>
        <v>0</v>
      </c>
      <c r="G6" s="533"/>
      <c r="H6" s="533"/>
      <c r="I6" s="533"/>
      <c r="J6" s="534"/>
      <c r="K6" s="78" t="s">
        <v>23</v>
      </c>
      <c r="L6" s="79"/>
      <c r="M6" s="535"/>
      <c r="N6" s="536"/>
      <c r="O6" s="536"/>
      <c r="P6" s="536"/>
      <c r="Q6" s="536"/>
      <c r="R6" s="536"/>
      <c r="S6" s="80" t="s">
        <v>10</v>
      </c>
      <c r="T6" s="2"/>
      <c r="U6" s="2"/>
      <c r="V6" s="2"/>
      <c r="W6" s="2"/>
      <c r="X6" s="2"/>
      <c r="Y6" s="2"/>
      <c r="Z6" s="4" t="s">
        <v>24</v>
      </c>
      <c r="AA6" s="2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4">
        <v>8</v>
      </c>
      <c r="BB6" s="74" t="s">
        <v>25</v>
      </c>
      <c r="BC6" s="84">
        <f t="shared" si="0"/>
        <v>0</v>
      </c>
      <c r="BD6" s="4">
        <v>23</v>
      </c>
      <c r="BE6" s="4" t="s">
        <v>26</v>
      </c>
      <c r="BF6" s="84">
        <f t="shared" si="1"/>
        <v>0</v>
      </c>
      <c r="BJ6" s="2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547" t="s">
        <v>27</v>
      </c>
      <c r="K7" s="539"/>
      <c r="L7" s="539"/>
      <c r="M7" s="540"/>
      <c r="N7" s="560"/>
      <c r="O7" s="561"/>
      <c r="P7" s="561"/>
      <c r="Q7" s="561"/>
      <c r="R7" s="561"/>
      <c r="S7" s="56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4">
        <v>10</v>
      </c>
      <c r="BB7" s="74" t="s">
        <v>28</v>
      </c>
      <c r="BC7" s="84">
        <f t="shared" si="0"/>
        <v>0</v>
      </c>
      <c r="BD7" s="4">
        <v>24</v>
      </c>
      <c r="BE7" s="4" t="s">
        <v>29</v>
      </c>
      <c r="BF7" s="84">
        <f t="shared" si="1"/>
        <v>0</v>
      </c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574"/>
      <c r="K8" s="574"/>
      <c r="L8" s="574"/>
      <c r="M8" s="574"/>
      <c r="N8" s="571"/>
      <c r="O8" s="572"/>
      <c r="P8" s="572"/>
      <c r="Q8" s="572"/>
      <c r="R8" s="572"/>
      <c r="S8" s="57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4">
        <v>3</v>
      </c>
      <c r="BB8" s="74" t="s">
        <v>30</v>
      </c>
      <c r="BC8" s="84">
        <f t="shared" si="0"/>
        <v>0</v>
      </c>
      <c r="BD8" s="4">
        <v>25</v>
      </c>
      <c r="BE8" s="4" t="s">
        <v>31</v>
      </c>
      <c r="BF8" s="84">
        <f t="shared" si="1"/>
        <v>0</v>
      </c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4">
        <v>7</v>
      </c>
      <c r="BB9" s="74" t="s">
        <v>32</v>
      </c>
      <c r="BC9" s="84">
        <f t="shared" si="0"/>
        <v>0</v>
      </c>
      <c r="BD9" s="4">
        <v>26</v>
      </c>
      <c r="BE9" s="4" t="s">
        <v>33</v>
      </c>
      <c r="BF9" s="84">
        <f t="shared" si="1"/>
        <v>0</v>
      </c>
    </row>
    <row r="10" spans="1:62" ht="18" customHeight="1" thickBot="1">
      <c r="A10" s="2"/>
      <c r="B10" s="15" t="s">
        <v>34</v>
      </c>
      <c r="C10" s="16"/>
      <c r="D10" s="16"/>
      <c r="E10" s="17"/>
      <c r="F10" s="563">
        <v>1</v>
      </c>
      <c r="G10" s="564"/>
      <c r="H10" s="564"/>
      <c r="I10" s="56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"/>
      <c r="AS10" s="2"/>
      <c r="AT10" s="2"/>
      <c r="AU10" s="2"/>
      <c r="AV10" s="2"/>
      <c r="AW10" s="2"/>
      <c r="AX10" s="2"/>
      <c r="AY10" s="2"/>
      <c r="BA10" s="4">
        <v>15</v>
      </c>
      <c r="BB10" s="74" t="s">
        <v>35</v>
      </c>
      <c r="BC10" s="84">
        <f t="shared" si="0"/>
        <v>0</v>
      </c>
      <c r="BD10" s="4">
        <v>27</v>
      </c>
      <c r="BE10" s="4" t="s">
        <v>36</v>
      </c>
      <c r="BF10" s="84">
        <f t="shared" si="1"/>
        <v>0</v>
      </c>
    </row>
    <row r="11" spans="1:62" ht="18" customHeight="1" thickBot="1">
      <c r="A11" s="2"/>
      <c r="B11" s="15" t="s">
        <v>37</v>
      </c>
      <c r="C11" s="16"/>
      <c r="D11" s="16"/>
      <c r="E11" s="17"/>
      <c r="F11" s="566">
        <v>50</v>
      </c>
      <c r="G11" s="567"/>
      <c r="H11" s="567"/>
      <c r="I11" s="56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"/>
      <c r="AS11" s="2"/>
      <c r="AT11" s="2"/>
      <c r="AU11" s="2"/>
      <c r="AV11" s="2"/>
      <c r="AW11" s="2"/>
      <c r="AX11" s="2"/>
      <c r="AY11" s="2"/>
      <c r="BA11" s="4">
        <v>12</v>
      </c>
      <c r="BB11" s="74" t="s">
        <v>38</v>
      </c>
      <c r="BC11" s="84">
        <f t="shared" si="0"/>
        <v>0</v>
      </c>
      <c r="BD11" s="4">
        <v>28</v>
      </c>
      <c r="BE11" s="4" t="s">
        <v>39</v>
      </c>
      <c r="BF11" s="84">
        <f t="shared" si="1"/>
        <v>0</v>
      </c>
    </row>
    <row r="12" spans="1:62" ht="18" customHeight="1">
      <c r="A12" s="2"/>
      <c r="B12" s="81" t="s">
        <v>40</v>
      </c>
      <c r="C12" s="81"/>
      <c r="D12" s="81"/>
      <c r="E12" s="81"/>
      <c r="F12" s="569">
        <v>3</v>
      </c>
      <c r="G12" s="570"/>
      <c r="H12" s="570"/>
      <c r="I12" s="57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4">
        <v>1</v>
      </c>
      <c r="BB12" s="74" t="s">
        <v>41</v>
      </c>
      <c r="BC12" s="84">
        <f t="shared" si="0"/>
        <v>0</v>
      </c>
      <c r="BD12" s="4">
        <v>29</v>
      </c>
      <c r="BE12" s="4" t="s">
        <v>42</v>
      </c>
      <c r="BF12" s="84">
        <f t="shared" si="1"/>
        <v>0</v>
      </c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4">
        <v>2</v>
      </c>
      <c r="BB13" s="74" t="s">
        <v>43</v>
      </c>
      <c r="BC13" s="84">
        <f t="shared" si="0"/>
        <v>0</v>
      </c>
      <c r="BD13" s="4">
        <v>30</v>
      </c>
      <c r="BE13" s="4" t="s">
        <v>44</v>
      </c>
      <c r="BF13" s="84">
        <f t="shared" si="1"/>
        <v>0</v>
      </c>
    </row>
    <row r="14" spans="1:62" ht="18" customHeight="1">
      <c r="A14" s="2"/>
      <c r="B14" s="4" t="s">
        <v>45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4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4">
        <v>5</v>
      </c>
      <c r="BB14" s="74" t="s">
        <v>46</v>
      </c>
      <c r="BC14" s="84">
        <f t="shared" si="0"/>
        <v>0</v>
      </c>
      <c r="BD14" s="4">
        <v>31</v>
      </c>
      <c r="BE14" s="4" t="s">
        <v>47</v>
      </c>
      <c r="BF14" s="84">
        <f t="shared" si="1"/>
        <v>0</v>
      </c>
    </row>
    <row r="15" spans="1:62" ht="18" customHeight="1">
      <c r="A15" s="2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2"/>
      <c r="AO15" s="89"/>
      <c r="AP15" s="3"/>
      <c r="AQ15" s="3"/>
      <c r="AR15" s="3"/>
      <c r="AS15" s="3"/>
      <c r="AT15" s="90"/>
      <c r="AU15" s="3"/>
      <c r="AV15" s="3"/>
      <c r="AW15" s="3"/>
      <c r="AX15" s="3"/>
      <c r="AY15" s="2"/>
      <c r="BA15" s="4">
        <v>6</v>
      </c>
      <c r="BB15" s="74" t="s">
        <v>58</v>
      </c>
      <c r="BC15" s="84">
        <f t="shared" si="0"/>
        <v>0</v>
      </c>
      <c r="BD15" s="4">
        <v>32</v>
      </c>
      <c r="BE15" s="4" t="s">
        <v>59</v>
      </c>
      <c r="BF15" s="84">
        <f t="shared" si="1"/>
        <v>0</v>
      </c>
    </row>
    <row r="16" spans="1:62" ht="18" customHeight="1">
      <c r="A16" s="2"/>
      <c r="B16" s="576" t="s">
        <v>60</v>
      </c>
      <c r="C16" s="577"/>
      <c r="D16" s="577"/>
      <c r="E16" s="578"/>
      <c r="F16" s="68" t="s">
        <v>61</v>
      </c>
      <c r="G16" s="10"/>
      <c r="H16" s="10"/>
      <c r="I16" s="10"/>
      <c r="J16" s="10"/>
      <c r="K16" s="11"/>
      <c r="L16" s="68" t="s">
        <v>62</v>
      </c>
      <c r="M16" s="10"/>
      <c r="N16" s="10"/>
      <c r="O16" s="11"/>
      <c r="P16" s="19">
        <v>3.3</v>
      </c>
      <c r="Q16" s="11"/>
      <c r="R16" s="19">
        <v>4.5</v>
      </c>
      <c r="S16" s="20"/>
      <c r="T16" s="19">
        <v>8</v>
      </c>
      <c r="U16" s="20"/>
      <c r="V16" s="19">
        <v>14</v>
      </c>
      <c r="W16" s="20"/>
      <c r="X16" s="19">
        <v>3.3</v>
      </c>
      <c r="Y16" s="20"/>
      <c r="Z16" s="19">
        <v>4.5</v>
      </c>
      <c r="AA16" s="20"/>
      <c r="AB16" s="19">
        <v>6.5</v>
      </c>
      <c r="AC16" s="20"/>
      <c r="AD16" s="69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2"/>
      <c r="AO16" s="89"/>
      <c r="AP16" s="3"/>
      <c r="AQ16" s="3"/>
      <c r="AR16" s="3"/>
      <c r="AS16" s="3"/>
      <c r="AT16" s="89"/>
      <c r="AU16" s="3"/>
      <c r="AV16" s="3"/>
      <c r="AW16" s="3"/>
      <c r="AX16" s="3"/>
      <c r="AY16" s="2"/>
      <c r="BA16" s="4">
        <v>29</v>
      </c>
      <c r="BB16" s="74" t="s">
        <v>64</v>
      </c>
      <c r="BC16" s="84">
        <f t="shared" si="0"/>
        <v>0</v>
      </c>
      <c r="BD16" s="4">
        <v>33</v>
      </c>
      <c r="BE16" s="4" t="s">
        <v>65</v>
      </c>
      <c r="BF16" s="84">
        <f t="shared" si="1"/>
        <v>0</v>
      </c>
    </row>
    <row r="17" spans="1:58" ht="18" customHeight="1">
      <c r="A17" s="2"/>
      <c r="B17" s="579"/>
      <c r="C17" s="580"/>
      <c r="D17" s="580"/>
      <c r="E17" s="581"/>
      <c r="F17" s="68" t="s">
        <v>66</v>
      </c>
      <c r="G17" s="10"/>
      <c r="H17" s="10"/>
      <c r="I17" s="10"/>
      <c r="J17" s="10"/>
      <c r="K17" s="11"/>
      <c r="L17" s="68" t="s">
        <v>62</v>
      </c>
      <c r="M17" s="10"/>
      <c r="N17" s="10"/>
      <c r="O17" s="11"/>
      <c r="P17" s="19">
        <v>3.3</v>
      </c>
      <c r="Q17" s="11"/>
      <c r="R17" s="19">
        <v>4.5</v>
      </c>
      <c r="S17" s="20"/>
      <c r="T17" s="19">
        <v>8</v>
      </c>
      <c r="U17" s="20"/>
      <c r="V17" s="19">
        <v>14</v>
      </c>
      <c r="W17" s="20"/>
      <c r="X17" s="19">
        <v>3.3</v>
      </c>
      <c r="Y17" s="20"/>
      <c r="Z17" s="19">
        <v>4.5</v>
      </c>
      <c r="AA17" s="20"/>
      <c r="AB17" s="19">
        <v>6.5</v>
      </c>
      <c r="AC17" s="20"/>
      <c r="AD17" s="69" t="s">
        <v>67</v>
      </c>
      <c r="AE17" s="8"/>
      <c r="AF17" s="8"/>
      <c r="AG17" s="8"/>
      <c r="AH17" s="8"/>
      <c r="AI17" s="8"/>
      <c r="AJ17" s="8"/>
      <c r="AK17" s="8"/>
      <c r="AL17" s="8"/>
      <c r="AM17" s="9"/>
      <c r="AN17" s="2"/>
      <c r="AO17" s="89"/>
      <c r="AP17" s="3"/>
      <c r="AQ17" s="3"/>
      <c r="AR17" s="3"/>
      <c r="AS17" s="3"/>
      <c r="AT17" s="89"/>
      <c r="AU17" s="3"/>
      <c r="AV17" s="3"/>
      <c r="AW17" s="3"/>
      <c r="AX17" s="3"/>
      <c r="AY17" s="2"/>
      <c r="BA17" s="4">
        <v>11</v>
      </c>
      <c r="BB17" s="74" t="s">
        <v>68</v>
      </c>
      <c r="BC17" s="84">
        <f t="shared" si="0"/>
        <v>0</v>
      </c>
      <c r="BD17" s="4">
        <v>34</v>
      </c>
      <c r="BE17" s="4" t="s">
        <v>69</v>
      </c>
      <c r="BF17" s="84">
        <f t="shared" si="1"/>
        <v>0</v>
      </c>
    </row>
    <row r="18" spans="1:58" ht="18" customHeight="1">
      <c r="A18" s="2"/>
      <c r="B18" s="579"/>
      <c r="C18" s="580"/>
      <c r="D18" s="580"/>
      <c r="E18" s="581"/>
      <c r="F18" s="68" t="s">
        <v>61</v>
      </c>
      <c r="G18" s="10"/>
      <c r="H18" s="10"/>
      <c r="I18" s="10"/>
      <c r="J18" s="10"/>
      <c r="K18" s="11"/>
      <c r="L18" s="12" t="s">
        <v>1215</v>
      </c>
      <c r="M18" s="10"/>
      <c r="N18" s="10"/>
      <c r="O18" s="11"/>
      <c r="P18" s="19">
        <v>3.3</v>
      </c>
      <c r="Q18" s="11"/>
      <c r="R18" s="19">
        <v>4.5</v>
      </c>
      <c r="S18" s="20"/>
      <c r="T18" s="19">
        <v>8</v>
      </c>
      <c r="U18" s="20"/>
      <c r="V18" s="19">
        <v>14</v>
      </c>
      <c r="W18" s="20"/>
      <c r="X18" s="19">
        <v>3.8</v>
      </c>
      <c r="Y18" s="20"/>
      <c r="Z18" s="19">
        <v>5</v>
      </c>
      <c r="AA18" s="20"/>
      <c r="AB18" s="19">
        <v>6.5</v>
      </c>
      <c r="AC18" s="20"/>
      <c r="AD18" s="518" t="s">
        <v>67</v>
      </c>
      <c r="AE18" s="519"/>
      <c r="AF18" s="519"/>
      <c r="AG18" s="519"/>
      <c r="AH18" s="519"/>
      <c r="AI18" s="519"/>
      <c r="AJ18" s="519"/>
      <c r="AK18" s="519"/>
      <c r="AL18" s="519"/>
      <c r="AM18" s="520"/>
      <c r="AN18" s="2"/>
      <c r="AO18" s="89"/>
      <c r="AP18" s="3"/>
      <c r="AQ18" s="3"/>
      <c r="AR18" s="3"/>
      <c r="AS18" s="3"/>
      <c r="AT18" s="89"/>
      <c r="AU18" s="3"/>
      <c r="AV18" s="3"/>
      <c r="AW18" s="3"/>
      <c r="AX18" s="3"/>
      <c r="AY18" s="2"/>
      <c r="BA18" s="4">
        <v>13</v>
      </c>
      <c r="BB18" s="74" t="s">
        <v>70</v>
      </c>
      <c r="BC18" s="84">
        <f t="shared" si="0"/>
        <v>0</v>
      </c>
      <c r="BD18" s="4">
        <v>35</v>
      </c>
      <c r="BE18" s="4" t="s">
        <v>71</v>
      </c>
      <c r="BF18" s="84">
        <f t="shared" si="1"/>
        <v>0</v>
      </c>
    </row>
    <row r="19" spans="1:58" ht="18" customHeight="1">
      <c r="A19" s="2"/>
      <c r="B19" s="582"/>
      <c r="C19" s="583"/>
      <c r="D19" s="583"/>
      <c r="E19" s="584"/>
      <c r="F19" s="68" t="s">
        <v>66</v>
      </c>
      <c r="G19" s="10"/>
      <c r="H19" s="10"/>
      <c r="I19" s="10"/>
      <c r="J19" s="10"/>
      <c r="K19" s="11"/>
      <c r="L19" s="12" t="s">
        <v>1215</v>
      </c>
      <c r="M19" s="10"/>
      <c r="N19" s="10"/>
      <c r="O19" s="11"/>
      <c r="P19" s="19">
        <v>3.3</v>
      </c>
      <c r="Q19" s="11"/>
      <c r="R19" s="19">
        <v>4.5</v>
      </c>
      <c r="S19" s="20"/>
      <c r="T19" s="19">
        <v>8</v>
      </c>
      <c r="U19" s="20"/>
      <c r="V19" s="19">
        <v>14</v>
      </c>
      <c r="W19" s="20"/>
      <c r="X19" s="19">
        <v>3.8</v>
      </c>
      <c r="Y19" s="20"/>
      <c r="Z19" s="19">
        <v>5</v>
      </c>
      <c r="AA19" s="20"/>
      <c r="AB19" s="19">
        <v>6.5</v>
      </c>
      <c r="AC19" s="20"/>
      <c r="AD19" s="521"/>
      <c r="AE19" s="522"/>
      <c r="AF19" s="522"/>
      <c r="AG19" s="522"/>
      <c r="AH19" s="522"/>
      <c r="AI19" s="522"/>
      <c r="AJ19" s="522"/>
      <c r="AK19" s="522"/>
      <c r="AL19" s="522"/>
      <c r="AM19" s="523"/>
      <c r="AN19" s="2"/>
      <c r="AO19" s="89"/>
      <c r="AP19" s="3"/>
      <c r="AQ19" s="3"/>
      <c r="AR19" s="3"/>
      <c r="AS19" s="3"/>
      <c r="AT19" s="90"/>
      <c r="AU19" s="3"/>
      <c r="AV19" s="3"/>
      <c r="AW19" s="3"/>
      <c r="AX19" s="3"/>
      <c r="AY19" s="2"/>
      <c r="BA19" s="4">
        <v>14</v>
      </c>
      <c r="BB19" s="74" t="s">
        <v>72</v>
      </c>
      <c r="BC19" s="84">
        <f t="shared" si="0"/>
        <v>0</v>
      </c>
      <c r="BD19" s="4">
        <v>36</v>
      </c>
      <c r="BE19" s="4" t="s">
        <v>73</v>
      </c>
      <c r="BF19" s="84">
        <f t="shared" si="1"/>
        <v>0</v>
      </c>
    </row>
    <row r="20" spans="1:58" ht="18" customHeight="1">
      <c r="A20" s="2"/>
      <c r="B20" s="4" t="s">
        <v>74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89"/>
      <c r="AP20" s="3"/>
      <c r="AQ20" s="3"/>
      <c r="AR20" s="3"/>
      <c r="AS20" s="3"/>
      <c r="AT20" s="89"/>
      <c r="AU20" s="3"/>
      <c r="AV20" s="3"/>
      <c r="AW20" s="3"/>
      <c r="AX20" s="3"/>
      <c r="AY20" s="2"/>
      <c r="BA20" s="4">
        <v>16</v>
      </c>
      <c r="BB20" s="74" t="s">
        <v>75</v>
      </c>
      <c r="BC20" s="84">
        <f t="shared" si="0"/>
        <v>0</v>
      </c>
      <c r="BD20" s="4">
        <v>37</v>
      </c>
      <c r="BE20" s="4" t="s">
        <v>76</v>
      </c>
      <c r="BF20" s="84">
        <f t="shared" si="1"/>
        <v>0</v>
      </c>
    </row>
    <row r="21" spans="1:58" ht="18" customHeight="1">
      <c r="A21" s="2"/>
      <c r="B21" s="4" t="s">
        <v>77</v>
      </c>
      <c r="C21" s="2"/>
      <c r="D21" s="2"/>
      <c r="E21" s="107"/>
      <c r="F21" s="10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89"/>
      <c r="AP21" s="3"/>
      <c r="AQ21" s="3"/>
      <c r="AR21" s="3"/>
      <c r="AS21" s="3"/>
      <c r="AT21" s="89"/>
      <c r="AU21" s="3"/>
      <c r="AV21" s="3"/>
      <c r="AW21" s="3"/>
      <c r="AX21" s="3"/>
      <c r="AY21" s="2"/>
      <c r="BA21" s="4">
        <v>35</v>
      </c>
      <c r="BB21" s="74" t="s">
        <v>78</v>
      </c>
      <c r="BC21" s="84">
        <f t="shared" si="0"/>
        <v>0</v>
      </c>
      <c r="BD21" s="4">
        <v>38</v>
      </c>
      <c r="BE21" s="4" t="s">
        <v>79</v>
      </c>
      <c r="BF21" s="84">
        <f t="shared" si="1"/>
        <v>0</v>
      </c>
    </row>
    <row r="22" spans="1:58" ht="18" customHeight="1">
      <c r="A22" s="2"/>
      <c r="B22" s="2"/>
      <c r="C22" s="2"/>
      <c r="D22" s="2"/>
      <c r="E22" s="575"/>
      <c r="F22" s="57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4">
        <v>32</v>
      </c>
      <c r="BB22" s="74" t="s">
        <v>80</v>
      </c>
      <c r="BC22" s="84">
        <f t="shared" si="0"/>
        <v>0</v>
      </c>
      <c r="BD22" s="4">
        <v>39</v>
      </c>
      <c r="BE22" s="4" t="s">
        <v>81</v>
      </c>
      <c r="BF22" s="84">
        <f t="shared" si="1"/>
        <v>0</v>
      </c>
    </row>
    <row r="23" spans="1:58" ht="18" customHeight="1">
      <c r="A23" s="2"/>
      <c r="B23" s="4"/>
      <c r="C23" s="2"/>
      <c r="D23" s="2"/>
      <c r="E23" s="575"/>
      <c r="F23" s="57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4">
        <v>17</v>
      </c>
      <c r="BB23" s="74" t="s">
        <v>82</v>
      </c>
      <c r="BC23" s="84">
        <f t="shared" si="0"/>
        <v>0</v>
      </c>
      <c r="BD23" s="4">
        <v>40</v>
      </c>
      <c r="BE23" s="4" t="s">
        <v>83</v>
      </c>
      <c r="BF23" s="84">
        <f t="shared" si="1"/>
        <v>0</v>
      </c>
    </row>
    <row r="24" spans="1:58" ht="18" customHeight="1">
      <c r="A24" s="2"/>
      <c r="B24" s="557" t="s">
        <v>84</v>
      </c>
      <c r="C24" s="558"/>
      <c r="D24" s="559"/>
      <c r="E24" s="555" t="s">
        <v>85</v>
      </c>
      <c r="F24" s="556"/>
      <c r="G24" s="556"/>
      <c r="H24" s="556"/>
      <c r="I24" s="556"/>
      <c r="J24" s="555" t="s">
        <v>86</v>
      </c>
      <c r="K24" s="556"/>
      <c r="L24" s="556"/>
      <c r="M24" s="556"/>
      <c r="N24" s="55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4">
        <v>18</v>
      </c>
      <c r="BB24" s="74" t="s">
        <v>87</v>
      </c>
      <c r="BC24" s="84">
        <f t="shared" si="0"/>
        <v>0</v>
      </c>
      <c r="BD24" s="4">
        <v>41</v>
      </c>
      <c r="BE24" s="4" t="s">
        <v>88</v>
      </c>
      <c r="BF24" s="84">
        <f t="shared" si="1"/>
        <v>0</v>
      </c>
    </row>
    <row r="25" spans="1:58" ht="18" customHeight="1">
      <c r="A25" s="2"/>
      <c r="B25" s="557" t="s">
        <v>89</v>
      </c>
      <c r="C25" s="558"/>
      <c r="D25" s="559"/>
      <c r="E25" s="555" t="s">
        <v>90</v>
      </c>
      <c r="F25" s="555"/>
      <c r="G25" s="555"/>
      <c r="H25" s="555"/>
      <c r="I25" s="555"/>
      <c r="J25" s="555" t="s">
        <v>91</v>
      </c>
      <c r="K25" s="555"/>
      <c r="L25" s="555"/>
      <c r="M25" s="555"/>
      <c r="N25" s="55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4">
        <v>19</v>
      </c>
      <c r="BB25" s="74" t="s">
        <v>92</v>
      </c>
      <c r="BC25" s="84">
        <f t="shared" si="0"/>
        <v>0</v>
      </c>
      <c r="BD25" s="4">
        <v>42</v>
      </c>
      <c r="BE25" s="4" t="s">
        <v>93</v>
      </c>
      <c r="BF25" s="84">
        <f t="shared" si="1"/>
        <v>0</v>
      </c>
    </row>
    <row r="26" spans="1:58" ht="18" customHeight="1">
      <c r="A26" s="2"/>
      <c r="B26" s="557" t="s">
        <v>94</v>
      </c>
      <c r="C26" s="558"/>
      <c r="D26" s="559"/>
      <c r="E26" s="555" t="s">
        <v>95</v>
      </c>
      <c r="F26" s="555"/>
      <c r="G26" s="555"/>
      <c r="H26" s="555"/>
      <c r="I26" s="555"/>
      <c r="J26" s="555" t="s">
        <v>90</v>
      </c>
      <c r="K26" s="555"/>
      <c r="L26" s="555"/>
      <c r="M26" s="555"/>
      <c r="N26" s="55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4">
        <v>20</v>
      </c>
      <c r="BB26" s="74" t="s">
        <v>96</v>
      </c>
      <c r="BC26" s="84">
        <f t="shared" si="0"/>
        <v>0</v>
      </c>
      <c r="BD26" s="4">
        <v>43</v>
      </c>
      <c r="BE26" s="4" t="s">
        <v>97</v>
      </c>
      <c r="BF26" s="84">
        <f t="shared" si="1"/>
        <v>0</v>
      </c>
    </row>
    <row r="27" spans="1:58" ht="18" customHeight="1">
      <c r="A27" s="2"/>
      <c r="B27" s="4" t="s">
        <v>98</v>
      </c>
      <c r="C27" s="2"/>
      <c r="D27" s="2"/>
      <c r="E27" s="70"/>
      <c r="F27" s="7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4">
        <v>21</v>
      </c>
      <c r="BB27" s="74" t="s">
        <v>99</v>
      </c>
      <c r="BC27" s="84">
        <f t="shared" si="0"/>
        <v>0</v>
      </c>
      <c r="BD27" s="4">
        <v>44</v>
      </c>
      <c r="BE27" s="4" t="s">
        <v>100</v>
      </c>
      <c r="BF27" s="84">
        <f t="shared" si="1"/>
        <v>0</v>
      </c>
    </row>
    <row r="28" spans="1:58" ht="18" customHeight="1">
      <c r="A28" s="2"/>
      <c r="B28" s="4" t="s">
        <v>101</v>
      </c>
      <c r="C28" s="2"/>
      <c r="D28" s="2"/>
      <c r="E28" s="107"/>
      <c r="F28" s="10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4">
        <v>22</v>
      </c>
      <c r="BB28" s="74" t="s">
        <v>102</v>
      </c>
      <c r="BC28" s="84">
        <f t="shared" si="0"/>
        <v>0</v>
      </c>
      <c r="BD28" s="4">
        <v>45</v>
      </c>
      <c r="BE28" s="4" t="s">
        <v>103</v>
      </c>
      <c r="BF28" s="84">
        <f t="shared" si="1"/>
        <v>0</v>
      </c>
    </row>
    <row r="29" spans="1:58" ht="18" customHeight="1">
      <c r="A29" s="2"/>
      <c r="B29" s="4"/>
      <c r="C29" s="2"/>
      <c r="D29" s="2"/>
      <c r="E29" s="575"/>
      <c r="F29" s="57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4">
        <v>23</v>
      </c>
      <c r="BB29" s="74" t="s">
        <v>104</v>
      </c>
      <c r="BC29" s="84">
        <f t="shared" si="0"/>
        <v>0</v>
      </c>
      <c r="BD29" s="4">
        <v>46</v>
      </c>
      <c r="BE29" s="4" t="s">
        <v>105</v>
      </c>
      <c r="BF29" s="84">
        <f t="shared" si="1"/>
        <v>0</v>
      </c>
    </row>
    <row r="30" spans="1:58" ht="18" customHeight="1">
      <c r="A30" s="2"/>
      <c r="B30" s="4"/>
      <c r="C30" s="2"/>
      <c r="D30" s="2"/>
      <c r="E30" s="575"/>
      <c r="F30" s="57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4">
        <v>24</v>
      </c>
      <c r="BB30" s="74" t="s">
        <v>106</v>
      </c>
      <c r="BC30" s="84">
        <f t="shared" si="0"/>
        <v>0</v>
      </c>
      <c r="BD30" s="4">
        <v>47</v>
      </c>
      <c r="BE30" s="4" t="s">
        <v>107</v>
      </c>
      <c r="BF30" s="84">
        <f t="shared" si="1"/>
        <v>0</v>
      </c>
    </row>
    <row r="31" spans="1:58" ht="18" customHeight="1">
      <c r="A31" s="2"/>
      <c r="B31" s="4" t="s">
        <v>108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BA31" s="4">
        <v>25</v>
      </c>
      <c r="BB31" s="74" t="s">
        <v>109</v>
      </c>
      <c r="BC31" s="84">
        <f t="shared" si="0"/>
        <v>0</v>
      </c>
      <c r="BD31" s="4">
        <v>48</v>
      </c>
      <c r="BE31" s="4" t="s">
        <v>110</v>
      </c>
      <c r="BF31" s="84">
        <f t="shared" si="1"/>
        <v>0</v>
      </c>
    </row>
    <row r="32" spans="1:58" ht="18" customHeight="1">
      <c r="A32" s="2"/>
      <c r="B32" s="586"/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586"/>
      <c r="AE32" s="586"/>
      <c r="AF32" s="586"/>
      <c r="AG32" s="586"/>
      <c r="AH32" s="586"/>
      <c r="AI32" s="586"/>
      <c r="AJ32" s="586"/>
      <c r="AK32" s="586"/>
      <c r="AL32" s="586"/>
      <c r="AM32" s="586"/>
      <c r="AN32" s="586"/>
      <c r="AO32" s="586"/>
      <c r="AP32" s="586"/>
      <c r="AQ32" s="586"/>
      <c r="AR32" s="586"/>
      <c r="AS32" s="586"/>
      <c r="AT32" s="586"/>
      <c r="AU32" s="586"/>
      <c r="AV32" s="586"/>
      <c r="AW32" s="586"/>
      <c r="AX32" s="586"/>
      <c r="AY32" s="2"/>
      <c r="BA32" s="4">
        <v>26</v>
      </c>
      <c r="BB32" s="74" t="s">
        <v>111</v>
      </c>
      <c r="BC32" s="84">
        <f t="shared" si="0"/>
        <v>0</v>
      </c>
      <c r="BD32" s="4">
        <v>49</v>
      </c>
      <c r="BE32" s="4" t="s">
        <v>112</v>
      </c>
      <c r="BF32" s="84">
        <f t="shared" si="1"/>
        <v>0</v>
      </c>
    </row>
    <row r="33" spans="1:61" ht="18" customHeight="1">
      <c r="A33" s="2"/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  <c r="AC33" s="586"/>
      <c r="AD33" s="586"/>
      <c r="AE33" s="586"/>
      <c r="AF33" s="586"/>
      <c r="AG33" s="586"/>
      <c r="AH33" s="586"/>
      <c r="AI33" s="586"/>
      <c r="AJ33" s="586"/>
      <c r="AK33" s="586"/>
      <c r="AL33" s="586"/>
      <c r="AM33" s="586"/>
      <c r="AN33" s="586"/>
      <c r="AO33" s="586"/>
      <c r="AP33" s="586"/>
      <c r="AQ33" s="586"/>
      <c r="AR33" s="586"/>
      <c r="AS33" s="586"/>
      <c r="AT33" s="586"/>
      <c r="AU33" s="586"/>
      <c r="AV33" s="586"/>
      <c r="AW33" s="586"/>
      <c r="AX33" s="586"/>
      <c r="AY33" s="2"/>
      <c r="BA33" s="4">
        <v>27</v>
      </c>
      <c r="BB33" s="74" t="s">
        <v>113</v>
      </c>
      <c r="BC33" s="84">
        <f t="shared" si="0"/>
        <v>0</v>
      </c>
      <c r="BD33" s="4">
        <v>50</v>
      </c>
      <c r="BE33" s="4" t="s">
        <v>114</v>
      </c>
      <c r="BF33" s="84">
        <f t="shared" si="1"/>
        <v>0</v>
      </c>
    </row>
    <row r="34" spans="1:61" ht="18" customHeight="1">
      <c r="A34" s="2"/>
      <c r="B34" s="586"/>
      <c r="C34" s="586"/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  <c r="AC34" s="586"/>
      <c r="AD34" s="586"/>
      <c r="AE34" s="586"/>
      <c r="AF34" s="586"/>
      <c r="AG34" s="586"/>
      <c r="AH34" s="586"/>
      <c r="AI34" s="586"/>
      <c r="AJ34" s="586"/>
      <c r="AK34" s="586"/>
      <c r="AL34" s="586"/>
      <c r="AM34" s="586"/>
      <c r="AN34" s="586"/>
      <c r="AO34" s="586"/>
      <c r="AP34" s="586"/>
      <c r="AQ34" s="586"/>
      <c r="AR34" s="586"/>
      <c r="AS34" s="586"/>
      <c r="AT34" s="586"/>
      <c r="AU34" s="586"/>
      <c r="AV34" s="586"/>
      <c r="AW34" s="586"/>
      <c r="AX34" s="586"/>
      <c r="AY34" s="2"/>
      <c r="BA34" s="4">
        <v>28</v>
      </c>
      <c r="BB34" s="74" t="s">
        <v>115</v>
      </c>
      <c r="BC34" s="84">
        <f t="shared" si="0"/>
        <v>0</v>
      </c>
      <c r="BD34" s="4">
        <v>51</v>
      </c>
      <c r="BE34" s="4" t="s">
        <v>116</v>
      </c>
      <c r="BF34" s="84">
        <f t="shared" si="1"/>
        <v>0</v>
      </c>
    </row>
    <row r="35" spans="1:61" ht="18" customHeight="1">
      <c r="A35" s="2"/>
      <c r="B35" s="586"/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  <c r="AC35" s="586"/>
      <c r="AD35" s="586"/>
      <c r="AE35" s="586"/>
      <c r="AF35" s="586"/>
      <c r="AG35" s="586"/>
      <c r="AH35" s="586"/>
      <c r="AI35" s="586"/>
      <c r="AJ35" s="586"/>
      <c r="AK35" s="586"/>
      <c r="AL35" s="586"/>
      <c r="AM35" s="586"/>
      <c r="AN35" s="586"/>
      <c r="AO35" s="586"/>
      <c r="AP35" s="586"/>
      <c r="AQ35" s="586"/>
      <c r="AR35" s="586"/>
      <c r="AS35" s="586"/>
      <c r="AT35" s="586"/>
      <c r="AU35" s="586"/>
      <c r="AV35" s="586"/>
      <c r="AW35" s="586"/>
      <c r="AX35" s="586"/>
      <c r="AY35" s="2"/>
      <c r="BA35" s="4">
        <v>30</v>
      </c>
      <c r="BB35" s="74" t="s">
        <v>117</v>
      </c>
      <c r="BC35" s="84">
        <f t="shared" si="0"/>
        <v>0</v>
      </c>
      <c r="BD35" s="4">
        <v>52</v>
      </c>
      <c r="BE35" s="4" t="s">
        <v>118</v>
      </c>
      <c r="BF35" s="84">
        <f t="shared" si="1"/>
        <v>0</v>
      </c>
    </row>
    <row r="36" spans="1:61" ht="18" customHeight="1">
      <c r="A36" s="2"/>
      <c r="B36" s="585"/>
      <c r="C36" s="585"/>
      <c r="D36" s="585"/>
      <c r="E36" s="585"/>
      <c r="F36" s="585"/>
      <c r="G36" s="585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5"/>
      <c r="AI36" s="585"/>
      <c r="AJ36" s="585"/>
      <c r="AK36" s="585"/>
      <c r="AL36" s="585"/>
      <c r="AM36" s="585"/>
      <c r="AN36" s="585"/>
      <c r="AO36" s="585"/>
      <c r="AP36" s="585"/>
      <c r="AQ36" s="585"/>
      <c r="AR36" s="585"/>
      <c r="AS36" s="585"/>
      <c r="AT36" s="585"/>
      <c r="AU36" s="585"/>
      <c r="AV36" s="585"/>
      <c r="AW36" s="585"/>
      <c r="AX36" s="585"/>
      <c r="AY36" s="2"/>
      <c r="BA36" s="4">
        <v>31</v>
      </c>
      <c r="BB36" s="74" t="s">
        <v>119</v>
      </c>
      <c r="BC36" s="84">
        <f t="shared" si="0"/>
        <v>0</v>
      </c>
      <c r="BD36" s="4">
        <v>53</v>
      </c>
      <c r="BE36" s="4" t="s">
        <v>120</v>
      </c>
      <c r="BF36" s="84">
        <f t="shared" si="1"/>
        <v>0</v>
      </c>
    </row>
    <row r="37" spans="1:61" ht="18" customHeight="1">
      <c r="A37" s="2"/>
      <c r="B37" s="585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5"/>
      <c r="Z37" s="585"/>
      <c r="AA37" s="585"/>
      <c r="AB37" s="585"/>
      <c r="AC37" s="585"/>
      <c r="AD37" s="585"/>
      <c r="AE37" s="585"/>
      <c r="AF37" s="585"/>
      <c r="AG37" s="585"/>
      <c r="AH37" s="585"/>
      <c r="AI37" s="585"/>
      <c r="AJ37" s="585"/>
      <c r="AK37" s="585"/>
      <c r="AL37" s="585"/>
      <c r="AM37" s="585"/>
      <c r="AN37" s="585"/>
      <c r="AO37" s="585"/>
      <c r="AP37" s="585"/>
      <c r="AQ37" s="585"/>
      <c r="AR37" s="585"/>
      <c r="AS37" s="585"/>
      <c r="AT37" s="585"/>
      <c r="AU37" s="585"/>
      <c r="AV37" s="585"/>
      <c r="AW37" s="585"/>
      <c r="AX37" s="585"/>
      <c r="AY37" s="2"/>
      <c r="BA37" s="4">
        <v>33</v>
      </c>
      <c r="BB37" s="74" t="s">
        <v>121</v>
      </c>
      <c r="BC37" s="84">
        <f t="shared" si="0"/>
        <v>0</v>
      </c>
      <c r="BD37" s="4">
        <v>60</v>
      </c>
      <c r="BE37" s="4" t="s">
        <v>122</v>
      </c>
      <c r="BF37" s="84">
        <f t="shared" si="1"/>
        <v>0</v>
      </c>
    </row>
    <row r="38" spans="1:61" s="2" customFormat="1" ht="18" customHeight="1">
      <c r="BA38" s="4">
        <v>34</v>
      </c>
      <c r="BB38" s="74" t="s">
        <v>123</v>
      </c>
      <c r="BC38" s="84">
        <f t="shared" si="0"/>
        <v>0</v>
      </c>
      <c r="BD38" s="4"/>
      <c r="BE38" s="4"/>
      <c r="BF38" s="85"/>
      <c r="BG38" s="4"/>
      <c r="BH38" s="4"/>
      <c r="BI38" s="4"/>
    </row>
    <row r="39" spans="1:61" s="2" customFormat="1" ht="18" customHeight="1">
      <c r="AZ39" s="21"/>
      <c r="BA39" s="77">
        <v>36</v>
      </c>
      <c r="BB39" s="74" t="s">
        <v>124</v>
      </c>
      <c r="BC39" s="84">
        <f t="shared" si="0"/>
        <v>0</v>
      </c>
      <c r="BD39" s="4"/>
      <c r="BE39" s="4"/>
      <c r="BF39" s="85"/>
      <c r="BG39" s="4"/>
      <c r="BH39" s="4"/>
      <c r="BI39" s="4"/>
    </row>
    <row r="40" spans="1:61" s="2" customFormat="1" ht="18" customHeight="1">
      <c r="AZ40" s="21"/>
      <c r="BA40" s="86">
        <v>37</v>
      </c>
      <c r="BB40" s="75" t="s">
        <v>125</v>
      </c>
      <c r="BC40" s="84">
        <f t="shared" si="0"/>
        <v>0</v>
      </c>
      <c r="BD40" s="76"/>
      <c r="BE40" s="4"/>
      <c r="BF40" s="85"/>
      <c r="BG40" s="4"/>
      <c r="BH40" s="4"/>
      <c r="BI40" s="4"/>
    </row>
    <row r="41" spans="1:61" s="2" customFormat="1" ht="18" customHeight="1">
      <c r="AZ41" s="21"/>
      <c r="BA41" s="86">
        <v>38</v>
      </c>
      <c r="BB41" s="75" t="s">
        <v>126</v>
      </c>
      <c r="BC41" s="84">
        <f t="shared" si="0"/>
        <v>0</v>
      </c>
      <c r="BD41" s="76"/>
      <c r="BE41" s="4"/>
      <c r="BF41" s="85"/>
      <c r="BG41" s="4"/>
      <c r="BH41" s="4"/>
      <c r="BI41" s="4"/>
    </row>
    <row r="42" spans="1:61" s="2" customFormat="1" ht="18" customHeight="1">
      <c r="AZ42" s="21"/>
      <c r="BA42" s="86">
        <v>39</v>
      </c>
      <c r="BB42" s="75" t="s">
        <v>127</v>
      </c>
      <c r="BC42" s="84">
        <f t="shared" si="0"/>
        <v>0</v>
      </c>
      <c r="BD42" s="76"/>
      <c r="BE42" s="4"/>
      <c r="BF42" s="85"/>
      <c r="BG42" s="4"/>
      <c r="BH42" s="4"/>
      <c r="BI42" s="4"/>
    </row>
    <row r="43" spans="1:61" s="2" customFormat="1" ht="18" customHeight="1">
      <c r="AZ43" s="21"/>
      <c r="BA43" s="86">
        <v>40</v>
      </c>
      <c r="BB43" s="75" t="s">
        <v>128</v>
      </c>
      <c r="BC43" s="84">
        <f t="shared" si="0"/>
        <v>0</v>
      </c>
      <c r="BD43" s="76"/>
      <c r="BE43" s="4"/>
      <c r="BF43" s="85"/>
      <c r="BG43" s="4"/>
      <c r="BH43" s="4"/>
      <c r="BI43" s="4"/>
    </row>
    <row r="44" spans="1:61" s="2" customFormat="1" ht="18" customHeight="1">
      <c r="AZ44" s="21"/>
      <c r="BA44" s="86">
        <v>41</v>
      </c>
      <c r="BB44" s="75" t="s">
        <v>129</v>
      </c>
      <c r="BC44" s="84">
        <f t="shared" si="0"/>
        <v>0</v>
      </c>
      <c r="BD44" s="76"/>
      <c r="BE44" s="4"/>
      <c r="BF44" s="85"/>
      <c r="BG44" s="4"/>
      <c r="BH44" s="4"/>
      <c r="BI44" s="4"/>
    </row>
    <row r="45" spans="1:61" s="2" customFormat="1" ht="18" customHeight="1">
      <c r="BA45" s="86">
        <v>42</v>
      </c>
      <c r="BB45" s="75" t="s">
        <v>130</v>
      </c>
      <c r="BC45" s="84">
        <f t="shared" si="0"/>
        <v>0</v>
      </c>
      <c r="BD45" s="76"/>
      <c r="BE45" s="4"/>
      <c r="BF45" s="85"/>
      <c r="BG45" s="4"/>
      <c r="BH45" s="4"/>
      <c r="BI45" s="4"/>
    </row>
    <row r="46" spans="1:61" s="2" customFormat="1" ht="18" customHeight="1">
      <c r="BA46" s="77">
        <v>43</v>
      </c>
      <c r="BB46" s="74" t="s">
        <v>131</v>
      </c>
      <c r="BC46" s="84">
        <f t="shared" si="0"/>
        <v>0</v>
      </c>
      <c r="BD46" s="4"/>
      <c r="BE46" s="4"/>
      <c r="BF46" s="85"/>
      <c r="BG46" s="4"/>
      <c r="BH46" s="4"/>
      <c r="BI46" s="4"/>
    </row>
    <row r="47" spans="1:61" s="2" customFormat="1" ht="18" customHeight="1">
      <c r="BA47" s="77">
        <v>44</v>
      </c>
      <c r="BB47" s="74" t="s">
        <v>132</v>
      </c>
      <c r="BC47" s="84">
        <f t="shared" si="0"/>
        <v>0</v>
      </c>
      <c r="BD47" s="4"/>
      <c r="BE47" s="4"/>
      <c r="BF47" s="85"/>
      <c r="BG47" s="4"/>
      <c r="BH47" s="4"/>
      <c r="BI47" s="4"/>
    </row>
    <row r="48" spans="1:61" s="2" customFormat="1" ht="18" customHeight="1">
      <c r="BA48" s="77">
        <v>45</v>
      </c>
      <c r="BB48" s="74" t="s">
        <v>133</v>
      </c>
      <c r="BC48" s="84">
        <f t="shared" si="0"/>
        <v>0</v>
      </c>
      <c r="BD48" s="4"/>
      <c r="BE48" s="4"/>
      <c r="BF48" s="85"/>
      <c r="BG48" s="4"/>
      <c r="BH48" s="4"/>
      <c r="BI48" s="4"/>
    </row>
    <row r="49" spans="53:61" s="2" customFormat="1" ht="18" customHeight="1">
      <c r="BA49" s="77">
        <v>99</v>
      </c>
      <c r="BB49" s="74" t="s">
        <v>134</v>
      </c>
      <c r="BC49" s="84">
        <f t="shared" si="0"/>
        <v>0</v>
      </c>
      <c r="BD49" s="4"/>
      <c r="BE49" s="4"/>
      <c r="BF49" s="85"/>
      <c r="BG49" s="4"/>
      <c r="BH49" s="4"/>
      <c r="BI49" s="4"/>
    </row>
    <row r="50" spans="53:61" s="2" customFormat="1" ht="18" customHeight="1">
      <c r="BA50" s="77"/>
      <c r="BB50" s="74" t="s">
        <v>135</v>
      </c>
      <c r="BC50" s="84">
        <f t="shared" si="0"/>
        <v>0</v>
      </c>
      <c r="BD50" s="4"/>
      <c r="BE50" s="4"/>
      <c r="BF50" s="85"/>
      <c r="BG50" s="4"/>
      <c r="BH50" s="4"/>
      <c r="BI50" s="4"/>
    </row>
    <row r="51" spans="53:61" s="2" customFormat="1" ht="18" customHeight="1">
      <c r="BA51" s="77">
        <v>46</v>
      </c>
      <c r="BB51" s="74"/>
      <c r="BC51" s="85"/>
      <c r="BD51" s="4"/>
      <c r="BE51" s="4"/>
      <c r="BF51" s="85"/>
      <c r="BG51" s="4"/>
      <c r="BH51" s="4"/>
      <c r="BI51" s="4"/>
    </row>
    <row r="52" spans="53:61" s="2" customFormat="1" ht="18" customHeight="1">
      <c r="BA52" s="77">
        <v>47</v>
      </c>
      <c r="BB52" s="74"/>
      <c r="BC52" s="85"/>
      <c r="BD52" s="4"/>
      <c r="BE52" s="4"/>
      <c r="BF52" s="85"/>
      <c r="BG52" s="4"/>
      <c r="BH52" s="4"/>
      <c r="BI52" s="4"/>
    </row>
    <row r="53" spans="53:61" s="2" customFormat="1" ht="18" customHeight="1">
      <c r="BA53" s="77">
        <v>48</v>
      </c>
      <c r="BB53" s="74"/>
      <c r="BC53" s="85"/>
      <c r="BD53" s="4"/>
      <c r="BE53" s="4"/>
      <c r="BF53" s="85"/>
      <c r="BG53" s="4"/>
      <c r="BH53" s="4"/>
      <c r="BI53" s="4"/>
    </row>
    <row r="54" spans="53:61" s="2" customFormat="1" ht="18" customHeight="1">
      <c r="BA54" s="77">
        <v>49</v>
      </c>
      <c r="BB54" s="74"/>
      <c r="BC54" s="85"/>
      <c r="BD54" s="4"/>
      <c r="BE54" s="4"/>
      <c r="BF54" s="85"/>
      <c r="BG54" s="4"/>
      <c r="BH54" s="4"/>
      <c r="BI54" s="4"/>
    </row>
    <row r="55" spans="53:61" s="2" customFormat="1" ht="18" customHeight="1">
      <c r="BA55" s="77">
        <v>50</v>
      </c>
      <c r="BB55" s="74"/>
      <c r="BC55" s="85"/>
      <c r="BD55" s="4"/>
      <c r="BE55" s="4"/>
      <c r="BF55" s="85"/>
      <c r="BG55" s="4"/>
      <c r="BH55" s="4"/>
      <c r="BI55" s="4"/>
    </row>
    <row r="56" spans="53:61" s="2" customFormat="1" ht="18" customHeight="1">
      <c r="BA56" s="77">
        <v>51</v>
      </c>
      <c r="BB56" s="74"/>
      <c r="BC56" s="85"/>
      <c r="BD56" s="4"/>
      <c r="BE56" s="4"/>
      <c r="BF56" s="85"/>
      <c r="BG56" s="4"/>
      <c r="BH56" s="4"/>
      <c r="BI56" s="4"/>
    </row>
    <row r="57" spans="53:61" s="2" customFormat="1" ht="18" customHeight="1">
      <c r="BA57" s="77">
        <v>52</v>
      </c>
      <c r="BB57" s="74"/>
      <c r="BC57" s="85"/>
      <c r="BD57" s="4"/>
      <c r="BE57" s="4"/>
      <c r="BF57" s="85"/>
      <c r="BG57" s="4"/>
      <c r="BH57" s="4"/>
      <c r="BI57" s="4"/>
    </row>
    <row r="58" spans="53:61" s="2" customFormat="1" ht="18" customHeight="1">
      <c r="BA58" s="77">
        <v>53</v>
      </c>
      <c r="BB58" s="74"/>
      <c r="BC58" s="85"/>
      <c r="BD58" s="4"/>
      <c r="BE58" s="4"/>
      <c r="BF58" s="85"/>
      <c r="BG58" s="4"/>
      <c r="BH58" s="4"/>
      <c r="BI58" s="4"/>
    </row>
    <row r="59" spans="53:61" s="2" customFormat="1" ht="18" customHeight="1">
      <c r="BA59" s="77">
        <v>54</v>
      </c>
      <c r="BB59" s="74"/>
      <c r="BC59" s="85"/>
      <c r="BD59" s="4"/>
      <c r="BE59" s="4"/>
      <c r="BF59" s="85"/>
      <c r="BG59" s="4"/>
      <c r="BH59" s="4"/>
      <c r="BI59" s="4"/>
    </row>
    <row r="60" spans="53:61" s="2" customFormat="1" ht="18" customHeight="1">
      <c r="BA60" s="77">
        <v>55</v>
      </c>
      <c r="BB60" s="74"/>
      <c r="BC60" s="85"/>
      <c r="BD60" s="4"/>
      <c r="BE60" s="4"/>
      <c r="BF60" s="85"/>
      <c r="BG60" s="4"/>
      <c r="BH60" s="4"/>
      <c r="BI60" s="4"/>
    </row>
    <row r="61" spans="53:61" s="2" customFormat="1" ht="18" customHeight="1">
      <c r="BA61" s="77">
        <v>56</v>
      </c>
      <c r="BB61" s="74"/>
      <c r="BC61" s="85"/>
      <c r="BD61" s="4"/>
      <c r="BE61" s="4"/>
      <c r="BF61" s="85"/>
      <c r="BG61" s="4"/>
      <c r="BH61" s="4"/>
      <c r="BI61" s="4"/>
    </row>
    <row r="62" spans="53:61" s="2" customFormat="1" ht="18" customHeight="1">
      <c r="BA62" s="77">
        <v>57</v>
      </c>
      <c r="BB62" s="74"/>
      <c r="BC62" s="85"/>
      <c r="BD62" s="4"/>
      <c r="BE62" s="4"/>
      <c r="BF62" s="85"/>
      <c r="BG62" s="4"/>
      <c r="BH62" s="4"/>
      <c r="BI62" s="4"/>
    </row>
    <row r="63" spans="53:61" s="2" customFormat="1" ht="18" customHeight="1">
      <c r="BA63" s="77">
        <v>58</v>
      </c>
      <c r="BB63" s="74"/>
      <c r="BC63" s="85"/>
      <c r="BD63" s="4"/>
      <c r="BE63" s="4"/>
      <c r="BF63" s="85"/>
      <c r="BG63" s="4"/>
      <c r="BH63" s="4"/>
      <c r="BI63" s="4"/>
    </row>
    <row r="64" spans="53:61" s="2" customFormat="1" ht="18" customHeight="1">
      <c r="BA64" s="77">
        <v>59</v>
      </c>
      <c r="BB64" s="74"/>
      <c r="BC64" s="85"/>
      <c r="BD64" s="4"/>
      <c r="BE64" s="4"/>
      <c r="BF64" s="85"/>
      <c r="BG64" s="4"/>
      <c r="BH64" s="4"/>
      <c r="BI64" s="4"/>
    </row>
    <row r="65" spans="53:61" s="2" customFormat="1" ht="18" customHeight="1">
      <c r="BA65" s="77">
        <v>60</v>
      </c>
      <c r="BB65" s="74"/>
      <c r="BC65" s="85"/>
      <c r="BD65" s="4"/>
      <c r="BE65" s="4"/>
      <c r="BF65" s="85"/>
      <c r="BG65" s="4"/>
      <c r="BH65" s="4"/>
      <c r="BI65" s="4"/>
    </row>
    <row r="66" spans="53:61" s="2" customFormat="1" ht="18" customHeight="1">
      <c r="BA66" s="77">
        <v>61</v>
      </c>
      <c r="BB66" s="74"/>
      <c r="BC66" s="85"/>
      <c r="BD66" s="4"/>
      <c r="BE66" s="4"/>
      <c r="BF66" s="85"/>
      <c r="BG66" s="4"/>
      <c r="BH66" s="4"/>
      <c r="BI66" s="4"/>
    </row>
    <row r="67" spans="53:61" s="2" customFormat="1" ht="18" customHeight="1">
      <c r="BA67" s="77">
        <v>62</v>
      </c>
      <c r="BB67" s="74"/>
      <c r="BC67" s="85"/>
      <c r="BD67" s="4"/>
      <c r="BE67" s="4"/>
      <c r="BF67" s="85"/>
      <c r="BG67" s="4"/>
      <c r="BH67" s="4"/>
      <c r="BI67" s="4"/>
    </row>
    <row r="68" spans="53:61" s="2" customFormat="1" ht="18" customHeight="1">
      <c r="BA68" s="77">
        <v>63</v>
      </c>
      <c r="BB68" s="74"/>
      <c r="BC68" s="85"/>
      <c r="BD68" s="4"/>
      <c r="BE68" s="4"/>
      <c r="BF68" s="85"/>
      <c r="BG68" s="4"/>
      <c r="BH68" s="4"/>
      <c r="BI68" s="4"/>
    </row>
    <row r="69" spans="53:61" s="2" customFormat="1" ht="18" customHeight="1">
      <c r="BA69" s="77">
        <v>64</v>
      </c>
      <c r="BB69" s="74"/>
      <c r="BC69" s="85"/>
      <c r="BD69" s="4"/>
      <c r="BE69" s="4"/>
      <c r="BF69" s="85"/>
      <c r="BG69" s="4"/>
      <c r="BH69" s="4"/>
      <c r="BI69" s="4"/>
    </row>
    <row r="70" spans="53:61" s="2" customFormat="1" ht="18" customHeight="1">
      <c r="BA70" s="77">
        <v>65</v>
      </c>
      <c r="BB70" s="74"/>
      <c r="BC70" s="85"/>
      <c r="BD70" s="4"/>
      <c r="BE70" s="4"/>
      <c r="BF70" s="85"/>
      <c r="BG70" s="4"/>
      <c r="BH70" s="4"/>
      <c r="BI70" s="4"/>
    </row>
    <row r="71" spans="53:61" s="2" customFormat="1" ht="18" customHeight="1">
      <c r="BA71" s="77">
        <v>66</v>
      </c>
      <c r="BB71" s="74"/>
      <c r="BC71" s="85"/>
      <c r="BD71" s="4"/>
      <c r="BE71" s="4"/>
      <c r="BF71" s="85"/>
      <c r="BG71" s="4"/>
      <c r="BH71" s="4"/>
      <c r="BI71" s="4"/>
    </row>
    <row r="72" spans="53:61" s="2" customFormat="1" ht="18" customHeight="1">
      <c r="BA72" s="77">
        <v>67</v>
      </c>
      <c r="BB72" s="74"/>
      <c r="BC72" s="85"/>
      <c r="BD72" s="4"/>
      <c r="BE72" s="4"/>
      <c r="BF72" s="85"/>
      <c r="BG72" s="4"/>
      <c r="BH72" s="4"/>
      <c r="BI72" s="4"/>
    </row>
    <row r="73" spans="53:61" s="2" customFormat="1" ht="18" customHeight="1">
      <c r="BA73" s="77">
        <v>68</v>
      </c>
      <c r="BB73" s="74"/>
      <c r="BC73" s="85"/>
      <c r="BD73" s="4"/>
      <c r="BE73" s="4"/>
      <c r="BF73" s="85"/>
      <c r="BG73" s="4"/>
      <c r="BH73" s="4"/>
      <c r="BI73" s="4"/>
    </row>
    <row r="74" spans="53:61" s="2" customFormat="1" ht="18" customHeight="1">
      <c r="BA74" s="77">
        <v>69</v>
      </c>
      <c r="BB74" s="74"/>
      <c r="BC74" s="85"/>
      <c r="BD74" s="4"/>
      <c r="BE74" s="4"/>
      <c r="BF74" s="85"/>
      <c r="BG74" s="4"/>
      <c r="BH74" s="4"/>
      <c r="BI74" s="4"/>
    </row>
    <row r="75" spans="53:61" s="2" customFormat="1" ht="18" customHeight="1">
      <c r="BA75" s="77">
        <v>70</v>
      </c>
      <c r="BB75" s="74"/>
      <c r="BC75" s="85"/>
      <c r="BD75" s="4"/>
      <c r="BE75" s="4"/>
      <c r="BF75" s="85"/>
      <c r="BG75" s="4"/>
      <c r="BH75" s="4"/>
      <c r="BI75" s="4"/>
    </row>
    <row r="76" spans="53:61" ht="18" customHeight="1">
      <c r="BA76" s="77">
        <v>71</v>
      </c>
      <c r="BC76" s="85"/>
      <c r="BF76" s="85"/>
    </row>
    <row r="77" spans="53:61" ht="18" customHeight="1">
      <c r="BA77" s="77">
        <v>72</v>
      </c>
      <c r="BC77" s="85"/>
      <c r="BF77" s="85"/>
    </row>
    <row r="78" spans="53:61" ht="18" customHeight="1">
      <c r="BA78" s="77">
        <v>73</v>
      </c>
      <c r="BC78" s="85"/>
      <c r="BF78" s="85"/>
    </row>
    <row r="79" spans="53:61" ht="18" customHeight="1">
      <c r="BA79" s="77">
        <v>74</v>
      </c>
      <c r="BC79" s="85"/>
      <c r="BF79" s="85"/>
    </row>
    <row r="80" spans="53:61" ht="18" customHeight="1">
      <c r="BA80" s="77">
        <v>75</v>
      </c>
      <c r="BC80" s="85"/>
      <c r="BF80" s="85"/>
    </row>
    <row r="81" spans="53:58" ht="18" customHeight="1">
      <c r="BA81" s="77">
        <v>76</v>
      </c>
      <c r="BC81" s="85"/>
      <c r="BF81" s="85"/>
    </row>
    <row r="82" spans="53:58" ht="18" customHeight="1">
      <c r="BA82" s="77">
        <v>77</v>
      </c>
      <c r="BC82" s="85"/>
      <c r="BF82" s="85"/>
    </row>
    <row r="83" spans="53:58" ht="18" customHeight="1">
      <c r="BA83" s="77">
        <v>78</v>
      </c>
      <c r="BC83" s="85"/>
      <c r="BF83" s="85"/>
    </row>
    <row r="84" spans="53:58" ht="18" customHeight="1">
      <c r="BA84" s="77">
        <v>79</v>
      </c>
      <c r="BC84" s="85"/>
      <c r="BF84" s="85"/>
    </row>
    <row r="85" spans="53:58" ht="18" customHeight="1">
      <c r="BA85" s="77">
        <v>80</v>
      </c>
      <c r="BC85" s="85"/>
      <c r="BF85" s="85"/>
    </row>
    <row r="86" spans="53:58" ht="18" customHeight="1">
      <c r="BA86" s="77">
        <v>81</v>
      </c>
      <c r="BC86" s="85"/>
      <c r="BF86" s="85"/>
    </row>
    <row r="87" spans="53:58" ht="18" customHeight="1">
      <c r="BA87" s="77">
        <v>82</v>
      </c>
      <c r="BC87" s="85"/>
      <c r="BF87" s="85"/>
    </row>
    <row r="88" spans="53:58" ht="18" customHeight="1">
      <c r="BA88" s="77">
        <v>83</v>
      </c>
      <c r="BC88" s="85"/>
      <c r="BF88" s="85"/>
    </row>
    <row r="89" spans="53:58" ht="18" customHeight="1">
      <c r="BA89" s="77">
        <v>84</v>
      </c>
      <c r="BC89" s="85"/>
      <c r="BF89" s="85"/>
    </row>
    <row r="90" spans="53:58" ht="18" customHeight="1">
      <c r="BA90" s="77">
        <v>85</v>
      </c>
      <c r="BC90" s="85"/>
      <c r="BF90" s="85"/>
    </row>
    <row r="91" spans="53:58" ht="18" customHeight="1">
      <c r="BA91" s="77">
        <v>86</v>
      </c>
      <c r="BC91" s="85"/>
      <c r="BF91" s="85"/>
    </row>
    <row r="92" spans="53:58" ht="18" customHeight="1">
      <c r="BA92" s="77">
        <v>87</v>
      </c>
      <c r="BC92" s="85"/>
      <c r="BF92" s="85"/>
    </row>
    <row r="93" spans="53:58" ht="18" customHeight="1">
      <c r="BA93" s="77">
        <v>88</v>
      </c>
      <c r="BC93" s="85"/>
      <c r="BF93" s="85"/>
    </row>
    <row r="94" spans="53:58" ht="18" customHeight="1">
      <c r="BA94" s="77">
        <v>89</v>
      </c>
      <c r="BC94" s="85"/>
      <c r="BF94" s="85"/>
    </row>
    <row r="95" spans="53:58" ht="18" customHeight="1">
      <c r="BA95" s="77">
        <v>90</v>
      </c>
      <c r="BC95" s="85"/>
      <c r="BF95" s="85"/>
    </row>
    <row r="96" spans="53:58" ht="18" customHeight="1">
      <c r="BA96" s="77">
        <v>91</v>
      </c>
      <c r="BC96" s="85"/>
      <c r="BF96" s="85"/>
    </row>
    <row r="97" spans="53:58" ht="18" customHeight="1">
      <c r="BA97" s="77">
        <v>92</v>
      </c>
      <c r="BC97" s="85"/>
      <c r="BF97" s="85"/>
    </row>
    <row r="98" spans="53:58" ht="18" customHeight="1">
      <c r="BA98" s="77">
        <v>93</v>
      </c>
      <c r="BC98" s="85"/>
      <c r="BF98" s="85"/>
    </row>
    <row r="99" spans="53:58" ht="18" customHeight="1">
      <c r="BA99" s="77">
        <v>94</v>
      </c>
      <c r="BC99" s="85"/>
      <c r="BF99" s="85"/>
    </row>
    <row r="100" spans="53:58" ht="18" customHeight="1">
      <c r="BA100" s="77">
        <v>95</v>
      </c>
      <c r="BC100" s="85"/>
      <c r="BF100" s="85"/>
    </row>
    <row r="101" spans="53:58" ht="18" customHeight="1">
      <c r="BA101" s="77">
        <v>96</v>
      </c>
      <c r="BC101" s="85"/>
      <c r="BF101" s="85"/>
    </row>
    <row r="102" spans="53:58" ht="18" customHeight="1">
      <c r="BA102" s="77">
        <v>97</v>
      </c>
      <c r="BC102" s="85"/>
      <c r="BF102" s="85"/>
    </row>
    <row r="103" spans="53:58" ht="18" customHeight="1">
      <c r="BA103" s="77">
        <v>98</v>
      </c>
      <c r="BC103" s="81"/>
      <c r="BF103" s="81"/>
    </row>
    <row r="104" spans="53:58" ht="18" customHeight="1">
      <c r="BC104" s="81"/>
      <c r="BD104" s="81"/>
    </row>
  </sheetData>
  <mergeCells count="43">
    <mergeCell ref="E29:F29"/>
    <mergeCell ref="E25:I25"/>
    <mergeCell ref="E26:I26"/>
    <mergeCell ref="E24:I24"/>
    <mergeCell ref="B25:D25"/>
    <mergeCell ref="B26:D26"/>
    <mergeCell ref="B37:AX37"/>
    <mergeCell ref="E30:F30"/>
    <mergeCell ref="B34:AX34"/>
    <mergeCell ref="B35:AX35"/>
    <mergeCell ref="B36:AX36"/>
    <mergeCell ref="B32:AX32"/>
    <mergeCell ref="B33:AX33"/>
    <mergeCell ref="J24:N24"/>
    <mergeCell ref="J25:N25"/>
    <mergeCell ref="J26:N26"/>
    <mergeCell ref="B24:D24"/>
    <mergeCell ref="J7:M7"/>
    <mergeCell ref="N7:S7"/>
    <mergeCell ref="F10:I10"/>
    <mergeCell ref="F11:I11"/>
    <mergeCell ref="F12:I12"/>
    <mergeCell ref="N8:S8"/>
    <mergeCell ref="J8:M8"/>
    <mergeCell ref="E23:F23"/>
    <mergeCell ref="E22:F22"/>
    <mergeCell ref="B16:E19"/>
    <mergeCell ref="AD18:AM19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K2:M2"/>
    <mergeCell ref="B5:D5"/>
    <mergeCell ref="K5:L5"/>
    <mergeCell ref="N5:S5"/>
    <mergeCell ref="F5:J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37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22" customWidth="1"/>
    <col min="2" max="2" width="12.125" style="22" customWidth="1"/>
    <col min="3" max="3" width="12.125" style="59" customWidth="1"/>
    <col min="4" max="4" width="12.125" style="22" customWidth="1"/>
    <col min="5" max="5" width="12.125" style="59" customWidth="1"/>
    <col min="6" max="6" width="12.125" style="22" customWidth="1"/>
    <col min="7" max="7" width="12.125" style="59" customWidth="1"/>
    <col min="8" max="8" width="12.125" style="22" customWidth="1"/>
    <col min="9" max="9" width="12.125" style="59" customWidth="1"/>
    <col min="10" max="10" width="12.125" style="22" customWidth="1"/>
    <col min="11" max="11" width="12.125" style="59" customWidth="1"/>
    <col min="12" max="12" width="12.125" style="22" customWidth="1"/>
    <col min="13" max="13" width="12.125" style="59" customWidth="1"/>
    <col min="14" max="14" width="12.125" style="22" customWidth="1"/>
    <col min="15" max="15" width="12.125" style="59" customWidth="1"/>
    <col min="16" max="16384" width="8.875" style="22"/>
  </cols>
  <sheetData>
    <row r="1" spans="1:16" s="25" customFormat="1" ht="24">
      <c r="A1" s="23" t="s">
        <v>136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ht="16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2"/>
      <c r="L2" s="26"/>
      <c r="M2" s="22"/>
      <c r="N2" s="27"/>
      <c r="P2" s="92" t="s">
        <v>137</v>
      </c>
    </row>
    <row r="3" spans="1:16" ht="20.25" customHeight="1">
      <c r="C3" s="22"/>
      <c r="E3" s="22"/>
      <c r="G3" s="22"/>
      <c r="I3" s="22"/>
      <c r="K3" s="22"/>
      <c r="M3" s="22"/>
      <c r="N3" s="27"/>
      <c r="P3" s="93" t="s">
        <v>138</v>
      </c>
    </row>
    <row r="4" spans="1:16" ht="15.75" customHeight="1">
      <c r="C4" s="22"/>
      <c r="E4" s="22"/>
      <c r="G4" s="22"/>
      <c r="I4" s="22"/>
      <c r="K4" s="22"/>
      <c r="M4" s="22"/>
      <c r="N4" s="27"/>
      <c r="P4" s="93" t="s">
        <v>139</v>
      </c>
    </row>
    <row r="5" spans="1:16" ht="21" customHeight="1" thickBot="1">
      <c r="A5" s="28" t="s">
        <v>140</v>
      </c>
      <c r="C5" s="22"/>
      <c r="E5" s="22"/>
      <c r="G5" s="22"/>
      <c r="I5" s="22"/>
      <c r="K5" s="22"/>
      <c r="M5" s="22"/>
      <c r="N5" s="27"/>
      <c r="P5" s="93" t="s">
        <v>141</v>
      </c>
    </row>
    <row r="6" spans="1:16" s="34" customFormat="1" ht="21" customHeight="1">
      <c r="A6" s="29" t="s">
        <v>142</v>
      </c>
      <c r="B6" s="30" t="s">
        <v>143</v>
      </c>
      <c r="C6" s="31"/>
      <c r="D6" s="30" t="s">
        <v>144</v>
      </c>
      <c r="E6" s="31"/>
      <c r="F6" s="30" t="s">
        <v>145</v>
      </c>
      <c r="G6" s="31"/>
      <c r="H6" s="32" t="s">
        <v>146</v>
      </c>
      <c r="I6" s="30"/>
      <c r="J6" s="32" t="s">
        <v>147</v>
      </c>
      <c r="K6" s="30"/>
      <c r="L6" s="32" t="s">
        <v>148</v>
      </c>
      <c r="M6" s="30"/>
      <c r="N6" s="32" t="s">
        <v>149</v>
      </c>
      <c r="O6" s="30"/>
      <c r="P6" s="33" t="s">
        <v>150</v>
      </c>
    </row>
    <row r="7" spans="1:16" s="39" customFormat="1" ht="19.5" customHeight="1" thickBot="1">
      <c r="A7" s="35"/>
      <c r="B7" s="36" t="s">
        <v>151</v>
      </c>
      <c r="C7" s="37" t="s">
        <v>152</v>
      </c>
      <c r="D7" s="36" t="s">
        <v>151</v>
      </c>
      <c r="E7" s="37" t="s">
        <v>152</v>
      </c>
      <c r="F7" s="36" t="s">
        <v>151</v>
      </c>
      <c r="G7" s="37" t="s">
        <v>152</v>
      </c>
      <c r="H7" s="36" t="s">
        <v>151</v>
      </c>
      <c r="I7" s="37" t="s">
        <v>152</v>
      </c>
      <c r="J7" s="36" t="s">
        <v>151</v>
      </c>
      <c r="K7" s="37" t="s">
        <v>152</v>
      </c>
      <c r="L7" s="36" t="s">
        <v>151</v>
      </c>
      <c r="M7" s="37" t="s">
        <v>152</v>
      </c>
      <c r="N7" s="36" t="s">
        <v>151</v>
      </c>
      <c r="O7" s="37" t="s">
        <v>152</v>
      </c>
      <c r="P7" s="38"/>
    </row>
    <row r="8" spans="1:16" s="43" customFormat="1" ht="15.6" customHeight="1" thickBot="1">
      <c r="A8" s="82" t="s">
        <v>153</v>
      </c>
      <c r="B8" s="40">
        <f t="shared" ref="B8:C10" si="0">SUM(D8,F8,H8,J8,L8,N8)</f>
        <v>130410</v>
      </c>
      <c r="C8" s="41">
        <f t="shared" si="0"/>
        <v>0</v>
      </c>
      <c r="D8" s="40">
        <f>'熊本市（西日本・全国紙）'!G57</f>
        <v>0</v>
      </c>
      <c r="E8" s="41">
        <f>'熊本市（西日本・全国紙）'!H57</f>
        <v>0</v>
      </c>
      <c r="F8" s="40">
        <f>'熊本市（西日本・全国紙）'!M57</f>
        <v>9350</v>
      </c>
      <c r="G8" s="41">
        <f>'熊本市（西日本・全国紙）'!N57</f>
        <v>0</v>
      </c>
      <c r="H8" s="40">
        <f>'熊本市（西日本・全国紙）'!S57</f>
        <v>0</v>
      </c>
      <c r="I8" s="41">
        <f>'熊本市（西日本・全国紙）'!T57</f>
        <v>0</v>
      </c>
      <c r="J8" s="40">
        <f>'熊本市（西日本・全国紙）'!Y57</f>
        <v>12070</v>
      </c>
      <c r="K8" s="41">
        <f>'熊本市（西日本・全国紙）'!Z57</f>
        <v>0</v>
      </c>
      <c r="L8" s="40">
        <f>'熊本市（熊日・くまポス）'!M57</f>
        <v>96090</v>
      </c>
      <c r="M8" s="41">
        <f>'熊本市（熊日・くまポス）'!N57</f>
        <v>0</v>
      </c>
      <c r="N8" s="40">
        <f>'熊本市（熊日・くまポス）'!S57</f>
        <v>12900</v>
      </c>
      <c r="O8" s="41">
        <f>'熊本市（熊日・くまポス）'!T57</f>
        <v>0</v>
      </c>
      <c r="P8" s="42">
        <f>SUM('熊本市（西日本・全国紙）'!AO55:AS55,'熊本市（西日本・全国紙）'!AR57)</f>
        <v>0</v>
      </c>
    </row>
    <row r="9" spans="1:16" s="53" customFormat="1" ht="20.25" customHeight="1" thickBot="1">
      <c r="A9" s="49" t="s">
        <v>154</v>
      </c>
      <c r="B9" s="50">
        <f t="shared" si="0"/>
        <v>130410</v>
      </c>
      <c r="C9" s="51">
        <f t="shared" si="0"/>
        <v>0</v>
      </c>
      <c r="D9" s="50">
        <f t="shared" ref="D9:O9" si="1">SUM(D8)</f>
        <v>0</v>
      </c>
      <c r="E9" s="50">
        <f t="shared" si="1"/>
        <v>0</v>
      </c>
      <c r="F9" s="50">
        <f t="shared" si="1"/>
        <v>9350</v>
      </c>
      <c r="G9" s="50">
        <f t="shared" si="1"/>
        <v>0</v>
      </c>
      <c r="H9" s="50">
        <f t="shared" si="1"/>
        <v>0</v>
      </c>
      <c r="I9" s="50">
        <f t="shared" si="1"/>
        <v>0</v>
      </c>
      <c r="J9" s="50">
        <f t="shared" si="1"/>
        <v>12070</v>
      </c>
      <c r="K9" s="50">
        <f t="shared" si="1"/>
        <v>0</v>
      </c>
      <c r="L9" s="50">
        <f t="shared" si="1"/>
        <v>96090</v>
      </c>
      <c r="M9" s="50">
        <f t="shared" si="1"/>
        <v>0</v>
      </c>
      <c r="N9" s="50">
        <f t="shared" si="1"/>
        <v>12900</v>
      </c>
      <c r="O9" s="51">
        <f t="shared" si="1"/>
        <v>0</v>
      </c>
      <c r="P9" s="52">
        <f>SUM(P8)</f>
        <v>0</v>
      </c>
    </row>
    <row r="10" spans="1:16" s="43" customFormat="1" ht="15.6" customHeight="1">
      <c r="A10" s="64" t="s">
        <v>155</v>
      </c>
      <c r="B10" s="44">
        <f>SUM(D10,F10,H10,J10,L10,N10)</f>
        <v>8380</v>
      </c>
      <c r="C10" s="45">
        <f t="shared" si="0"/>
        <v>0</v>
      </c>
      <c r="D10" s="44">
        <f>荒尾市・玉名郡・玉名市・山鹿市・合志市・菊池市!G13</f>
        <v>1770</v>
      </c>
      <c r="E10" s="45">
        <f>荒尾市・玉名郡・玉名市・山鹿市・合志市・菊池市!H14</f>
        <v>0</v>
      </c>
      <c r="F10" s="44">
        <f>荒尾市・玉名郡・玉名市・山鹿市・合志市・菊池市!M13</f>
        <v>580</v>
      </c>
      <c r="G10" s="45">
        <f>荒尾市・玉名郡・玉名市・山鹿市・合志市・菊池市!N14</f>
        <v>0</v>
      </c>
      <c r="H10" s="44">
        <f>荒尾市・玉名郡・玉名市・山鹿市・合志市・菊池市!S13</f>
        <v>0</v>
      </c>
      <c r="I10" s="45">
        <f>荒尾市・玉名郡・玉名市・山鹿市・合志市・菊池市!T14</f>
        <v>0</v>
      </c>
      <c r="J10" s="44">
        <f>荒尾市・玉名郡・玉名市・山鹿市・合志市・菊池市!Y13</f>
        <v>2790</v>
      </c>
      <c r="K10" s="45">
        <f>荒尾市・玉名郡・玉名市・山鹿市・合志市・菊池市!Z14</f>
        <v>0</v>
      </c>
      <c r="L10" s="44">
        <f>荒尾市・玉名郡・玉名市・山鹿市・合志市・菊池市!AE13</f>
        <v>2640</v>
      </c>
      <c r="M10" s="45">
        <f>荒尾市・玉名郡・玉名市・山鹿市・合志市・菊池市!AF14</f>
        <v>0</v>
      </c>
      <c r="N10" s="44">
        <f>荒尾市・玉名郡・玉名市・山鹿市・合志市・菊池市!AK13</f>
        <v>600</v>
      </c>
      <c r="O10" s="45">
        <f>荒尾市・玉名郡・玉名市・山鹿市・合志市・菊池市!AL14</f>
        <v>0</v>
      </c>
      <c r="P10" s="46">
        <f>SUM(荒尾市・玉名郡・玉名市・山鹿市・合志市・菊池市!AO13:AS13)</f>
        <v>0</v>
      </c>
    </row>
    <row r="11" spans="1:16" s="43" customFormat="1" ht="15.6" customHeight="1">
      <c r="A11" s="64" t="s">
        <v>156</v>
      </c>
      <c r="B11" s="44">
        <f t="shared" ref="B11:B31" si="2">SUM(D11,F11,H11,J11,L11,N11)</f>
        <v>7230</v>
      </c>
      <c r="C11" s="45">
        <f t="shared" ref="C11:C31" si="3">SUM(E11,G11,I11,K11,M11,O11)</f>
        <v>0</v>
      </c>
      <c r="D11" s="44">
        <f>荒尾市・玉名郡・玉名市・山鹿市・合志市・菊池市!G24</f>
        <v>0</v>
      </c>
      <c r="E11" s="45">
        <f>荒尾市・玉名郡・玉名市・山鹿市・合志市・菊池市!H25</f>
        <v>0</v>
      </c>
      <c r="F11" s="44">
        <f>荒尾市・玉名郡・玉名市・山鹿市・合志市・菊池市!M24</f>
        <v>0</v>
      </c>
      <c r="G11" s="45">
        <f>荒尾市・玉名郡・玉名市・山鹿市・合志市・菊池市!N25</f>
        <v>0</v>
      </c>
      <c r="H11" s="44">
        <f>荒尾市・玉名郡・玉名市・山鹿市・合志市・菊池市!S24</f>
        <v>0</v>
      </c>
      <c r="I11" s="45">
        <f>荒尾市・玉名郡・玉名市・山鹿市・合志市・菊池市!T25</f>
        <v>0</v>
      </c>
      <c r="J11" s="44">
        <f>荒尾市・玉名郡・玉名市・山鹿市・合志市・菊池市!Y24</f>
        <v>460</v>
      </c>
      <c r="K11" s="45">
        <f>荒尾市・玉名郡・玉名市・山鹿市・合志市・菊池市!Z25</f>
        <v>0</v>
      </c>
      <c r="L11" s="44">
        <f>荒尾市・玉名郡・玉名市・山鹿市・合志市・菊池市!AE24</f>
        <v>6720</v>
      </c>
      <c r="M11" s="45">
        <f>荒尾市・玉名郡・玉名市・山鹿市・合志市・菊池市!AF25</f>
        <v>0</v>
      </c>
      <c r="N11" s="44">
        <f>荒尾市・玉名郡・玉名市・山鹿市・合志市・菊池市!AK24</f>
        <v>50</v>
      </c>
      <c r="O11" s="45">
        <f>荒尾市・玉名郡・玉名市・山鹿市・合志市・菊池市!AL25</f>
        <v>0</v>
      </c>
      <c r="P11" s="46">
        <f>SUM(荒尾市・玉名郡・玉名市・山鹿市・合志市・菊池市!AO24:AS24)</f>
        <v>0</v>
      </c>
    </row>
    <row r="12" spans="1:16" s="43" customFormat="1" ht="15.6" customHeight="1">
      <c r="A12" s="64" t="s">
        <v>157</v>
      </c>
      <c r="B12" s="44">
        <f t="shared" si="2"/>
        <v>11220</v>
      </c>
      <c r="C12" s="45">
        <f t="shared" si="3"/>
        <v>0</v>
      </c>
      <c r="D12" s="44">
        <f>荒尾市・玉名郡・玉名市・山鹿市・合志市・菊池市!G34</f>
        <v>0</v>
      </c>
      <c r="E12" s="45">
        <f>荒尾市・玉名郡・玉名市・山鹿市・合志市・菊池市!H35</f>
        <v>0</v>
      </c>
      <c r="F12" s="44">
        <f>荒尾市・玉名郡・玉名市・山鹿市・合志市・菊池市!M34</f>
        <v>0</v>
      </c>
      <c r="G12" s="45">
        <f>荒尾市・玉名郡・玉名市・山鹿市・合志市・菊池市!N35</f>
        <v>0</v>
      </c>
      <c r="H12" s="44">
        <f>荒尾市・玉名郡・玉名市・山鹿市・合志市・菊池市!S34</f>
        <v>0</v>
      </c>
      <c r="I12" s="45">
        <f>荒尾市・玉名郡・玉名市・山鹿市・合志市・菊池市!T35</f>
        <v>0</v>
      </c>
      <c r="J12" s="44">
        <f>荒尾市・玉名郡・玉名市・山鹿市・合志市・菊池市!Y34</f>
        <v>2030</v>
      </c>
      <c r="K12" s="45">
        <f>荒尾市・玉名郡・玉名市・山鹿市・合志市・菊池市!Z35</f>
        <v>0</v>
      </c>
      <c r="L12" s="44">
        <f>荒尾市・玉名郡・玉名市・山鹿市・合志市・菊池市!AE34</f>
        <v>9160</v>
      </c>
      <c r="M12" s="45">
        <f>荒尾市・玉名郡・玉名市・山鹿市・合志市・菊池市!AF35</f>
        <v>0</v>
      </c>
      <c r="N12" s="44">
        <f>荒尾市・玉名郡・玉名市・山鹿市・合志市・菊池市!AK34</f>
        <v>30</v>
      </c>
      <c r="O12" s="45">
        <f>荒尾市・玉名郡・玉名市・山鹿市・合志市・菊池市!AL35</f>
        <v>0</v>
      </c>
      <c r="P12" s="46">
        <f>SUM(荒尾市・玉名郡・玉名市・山鹿市・合志市・菊池市!AO34:AS34)</f>
        <v>0</v>
      </c>
    </row>
    <row r="13" spans="1:16" s="43" customFormat="1" ht="15.6" customHeight="1">
      <c r="A13" s="65" t="s">
        <v>158</v>
      </c>
      <c r="B13" s="44">
        <f t="shared" si="2"/>
        <v>7850</v>
      </c>
      <c r="C13" s="45">
        <f t="shared" si="3"/>
        <v>0</v>
      </c>
      <c r="D13" s="44">
        <f>荒尾市・玉名郡・玉名市・山鹿市・合志市・菊池市!G42</f>
        <v>0</v>
      </c>
      <c r="E13" s="44">
        <f>荒尾市・玉名郡・玉名市・山鹿市・合志市・菊池市!H43</f>
        <v>0</v>
      </c>
      <c r="F13" s="44">
        <f>荒尾市・玉名郡・玉名市・山鹿市・合志市・菊池市!M42</f>
        <v>0</v>
      </c>
      <c r="G13" s="44">
        <f>荒尾市・玉名郡・玉名市・山鹿市・合志市・菊池市!N43</f>
        <v>0</v>
      </c>
      <c r="H13" s="44">
        <f>荒尾市・玉名郡・玉名市・山鹿市・合志市・菊池市!S42</f>
        <v>0</v>
      </c>
      <c r="I13" s="44">
        <f>荒尾市・玉名郡・玉名市・山鹿市・合志市・菊池市!T43</f>
        <v>0</v>
      </c>
      <c r="J13" s="44">
        <f>荒尾市・玉名郡・玉名市・山鹿市・合志市・菊池市!Y42</f>
        <v>770</v>
      </c>
      <c r="K13" s="44">
        <f>荒尾市・玉名郡・玉名市・山鹿市・合志市・菊池市!Z43</f>
        <v>0</v>
      </c>
      <c r="L13" s="44">
        <f>荒尾市・玉名郡・玉名市・山鹿市・合志市・菊池市!AE42</f>
        <v>7030</v>
      </c>
      <c r="M13" s="44">
        <f>荒尾市・玉名郡・玉名市・山鹿市・合志市・菊池市!AF43</f>
        <v>0</v>
      </c>
      <c r="N13" s="44">
        <f>荒尾市・玉名郡・玉名市・山鹿市・合志市・菊池市!AK42</f>
        <v>50</v>
      </c>
      <c r="O13" s="45">
        <f>荒尾市・玉名郡・玉名市・山鹿市・合志市・菊池市!AL43</f>
        <v>0</v>
      </c>
      <c r="P13" s="46">
        <f>SUM(荒尾市・玉名郡・玉名市・山鹿市・合志市・菊池市!AO42:AS42)</f>
        <v>0</v>
      </c>
    </row>
    <row r="14" spans="1:16" s="43" customFormat="1" ht="15.6" customHeight="1">
      <c r="A14" s="65" t="s">
        <v>159</v>
      </c>
      <c r="B14" s="44">
        <f t="shared" si="2"/>
        <v>8820</v>
      </c>
      <c r="C14" s="45">
        <f t="shared" si="3"/>
        <v>0</v>
      </c>
      <c r="D14" s="44">
        <f>荒尾市・玉名郡・玉名市・山鹿市・合志市・菊池市!G48</f>
        <v>0</v>
      </c>
      <c r="E14" s="44">
        <f>荒尾市・玉名郡・玉名市・山鹿市・合志市・菊池市!H49</f>
        <v>0</v>
      </c>
      <c r="F14" s="44">
        <f>荒尾市・玉名郡・玉名市・山鹿市・合志市・菊池市!M48</f>
        <v>320</v>
      </c>
      <c r="G14" s="44">
        <f>荒尾市・玉名郡・玉名市・山鹿市・合志市・菊池市!N49</f>
        <v>0</v>
      </c>
      <c r="H14" s="44">
        <f>荒尾市・玉名郡・玉名市・山鹿市・合志市・菊池市!S48</f>
        <v>0</v>
      </c>
      <c r="I14" s="44">
        <f>荒尾市・玉名郡・玉名市・山鹿市・合志市・菊池市!T49</f>
        <v>0</v>
      </c>
      <c r="J14" s="44">
        <f>荒尾市・玉名郡・玉名市・山鹿市・合志市・菊池市!Y48</f>
        <v>420</v>
      </c>
      <c r="K14" s="44">
        <f>荒尾市・玉名郡・玉名市・山鹿市・合志市・菊池市!Z49</f>
        <v>0</v>
      </c>
      <c r="L14" s="44">
        <f>荒尾市・玉名郡・玉名市・山鹿市・合志市・菊池市!AE48</f>
        <v>7050</v>
      </c>
      <c r="M14" s="44">
        <f>荒尾市・玉名郡・玉名市・山鹿市・合志市・菊池市!AF49</f>
        <v>0</v>
      </c>
      <c r="N14" s="44">
        <f>荒尾市・玉名郡・玉名市・山鹿市・合志市・菊池市!AK48</f>
        <v>1030</v>
      </c>
      <c r="O14" s="45">
        <f>荒尾市・玉名郡・玉名市・山鹿市・合志市・菊池市!AL49</f>
        <v>0</v>
      </c>
      <c r="P14" s="46">
        <f>SUM(荒尾市・玉名郡・玉名市・山鹿市・合志市・菊池市!AO48:AS48)</f>
        <v>0</v>
      </c>
    </row>
    <row r="15" spans="1:16" s="43" customFormat="1" ht="15.6" customHeight="1">
      <c r="A15" s="65" t="s">
        <v>160</v>
      </c>
      <c r="B15" s="44">
        <f t="shared" si="2"/>
        <v>7570</v>
      </c>
      <c r="C15" s="45">
        <f t="shared" si="3"/>
        <v>0</v>
      </c>
      <c r="D15" s="44">
        <f>荒尾市・玉名郡・玉名市・山鹿市・合志市・菊池市!G55</f>
        <v>0</v>
      </c>
      <c r="E15" s="44">
        <f>荒尾市・玉名郡・玉名市・山鹿市・合志市・菊池市!H56</f>
        <v>0</v>
      </c>
      <c r="F15" s="44">
        <f>荒尾市・玉名郡・玉名市・山鹿市・合志市・菊池市!M55</f>
        <v>0</v>
      </c>
      <c r="G15" s="44">
        <f>荒尾市・玉名郡・玉名市・山鹿市・合志市・菊池市!N56</f>
        <v>0</v>
      </c>
      <c r="H15" s="44">
        <f>荒尾市・玉名郡・玉名市・山鹿市・合志市・菊池市!S55</f>
        <v>0</v>
      </c>
      <c r="I15" s="44">
        <f>荒尾市・玉名郡・玉名市・山鹿市・合志市・菊池市!T56</f>
        <v>0</v>
      </c>
      <c r="J15" s="44">
        <f>荒尾市・玉名郡・玉名市・山鹿市・合志市・菊池市!Y55</f>
        <v>0</v>
      </c>
      <c r="K15" s="44">
        <f>荒尾市・玉名郡・玉名市・山鹿市・合志市・菊池市!Z56</f>
        <v>0</v>
      </c>
      <c r="L15" s="44">
        <f>荒尾市・玉名郡・玉名市・山鹿市・合志市・菊池市!AE55</f>
        <v>7570</v>
      </c>
      <c r="M15" s="44">
        <f>荒尾市・玉名郡・玉名市・山鹿市・合志市・菊池市!AF56</f>
        <v>0</v>
      </c>
      <c r="N15" s="44">
        <f>荒尾市・玉名郡・玉名市・山鹿市・合志市・菊池市!AK55</f>
        <v>0</v>
      </c>
      <c r="O15" s="45">
        <f>荒尾市・玉名郡・玉名市・山鹿市・合志市・菊池市!AL56</f>
        <v>0</v>
      </c>
      <c r="P15" s="46">
        <f>SUM(荒尾市・玉名郡・玉名市・山鹿市・合志市・菊池市!AO55:AS55)</f>
        <v>0</v>
      </c>
    </row>
    <row r="16" spans="1:16" s="43" customFormat="1" ht="15.6" customHeight="1">
      <c r="A16" s="65" t="s">
        <v>161</v>
      </c>
      <c r="B16" s="44">
        <f t="shared" si="2"/>
        <v>5830</v>
      </c>
      <c r="C16" s="45">
        <f t="shared" si="3"/>
        <v>0</v>
      </c>
      <c r="D16" s="44">
        <f>菊池郡・阿蘇郡・阿蘇市・上益城郡・下益城郡・宇土市!G13</f>
        <v>0</v>
      </c>
      <c r="E16" s="44">
        <f>菊池郡・阿蘇郡・阿蘇市・上益城郡・下益城郡・宇土市!H14</f>
        <v>0</v>
      </c>
      <c r="F16" s="44">
        <f>菊池郡・阿蘇郡・阿蘇市・上益城郡・下益城郡・宇土市!M13</f>
        <v>0</v>
      </c>
      <c r="G16" s="44">
        <f>菊池郡・阿蘇郡・阿蘇市・上益城郡・下益城郡・宇土市!N14</f>
        <v>0</v>
      </c>
      <c r="H16" s="44">
        <f>菊池郡・阿蘇郡・阿蘇市・上益城郡・下益城郡・宇土市!S13</f>
        <v>0</v>
      </c>
      <c r="I16" s="44">
        <f>菊池郡・阿蘇郡・阿蘇市・上益城郡・下益城郡・宇土市!T14</f>
        <v>0</v>
      </c>
      <c r="J16" s="44">
        <f>菊池郡・阿蘇郡・阿蘇市・上益城郡・下益城郡・宇土市!Y13</f>
        <v>0</v>
      </c>
      <c r="K16" s="44">
        <f>菊池郡・阿蘇郡・阿蘇市・上益城郡・下益城郡・宇土市!Z14</f>
        <v>0</v>
      </c>
      <c r="L16" s="44">
        <f>菊池郡・阿蘇郡・阿蘇市・上益城郡・下益城郡・宇土市!AE13</f>
        <v>5830</v>
      </c>
      <c r="M16" s="44">
        <f>菊池郡・阿蘇郡・阿蘇市・上益城郡・下益城郡・宇土市!AF14</f>
        <v>0</v>
      </c>
      <c r="N16" s="44">
        <f>菊池郡・阿蘇郡・阿蘇市・上益城郡・下益城郡・宇土市!AK13</f>
        <v>0</v>
      </c>
      <c r="O16" s="45">
        <f>菊池郡・阿蘇郡・阿蘇市・上益城郡・下益城郡・宇土市!AL14</f>
        <v>0</v>
      </c>
      <c r="P16" s="46">
        <f>SUM(菊池郡・阿蘇郡・阿蘇市・上益城郡・下益城郡・宇土市!AO13:AS13)</f>
        <v>0</v>
      </c>
    </row>
    <row r="17" spans="1:16" s="43" customFormat="1" ht="15.6" customHeight="1">
      <c r="A17" s="65" t="s">
        <v>162</v>
      </c>
      <c r="B17" s="44">
        <f t="shared" si="2"/>
        <v>3860</v>
      </c>
      <c r="C17" s="45">
        <f t="shared" si="3"/>
        <v>0</v>
      </c>
      <c r="D17" s="44">
        <f>菊池郡・阿蘇郡・阿蘇市・上益城郡・下益城郡・宇土市!G23</f>
        <v>0</v>
      </c>
      <c r="E17" s="44">
        <f>菊池郡・阿蘇郡・阿蘇市・上益城郡・下益城郡・宇土市!H24</f>
        <v>0</v>
      </c>
      <c r="F17" s="44">
        <f>菊池郡・阿蘇郡・阿蘇市・上益城郡・下益城郡・宇土市!M23</f>
        <v>0</v>
      </c>
      <c r="G17" s="44">
        <f>菊池郡・阿蘇郡・阿蘇市・上益城郡・下益城郡・宇土市!N24</f>
        <v>0</v>
      </c>
      <c r="H17" s="44">
        <f>菊池郡・阿蘇郡・阿蘇市・上益城郡・下益城郡・宇土市!S23</f>
        <v>0</v>
      </c>
      <c r="I17" s="44">
        <f>菊池郡・阿蘇郡・阿蘇市・上益城郡・下益城郡・宇土市!T24</f>
        <v>0</v>
      </c>
      <c r="J17" s="44">
        <f>菊池郡・阿蘇郡・阿蘇市・上益城郡・下益城郡・宇土市!Y23</f>
        <v>0</v>
      </c>
      <c r="K17" s="44">
        <f>菊池郡・阿蘇郡・阿蘇市・上益城郡・下益城郡・宇土市!Z24</f>
        <v>0</v>
      </c>
      <c r="L17" s="44">
        <f>菊池郡・阿蘇郡・阿蘇市・上益城郡・下益城郡・宇土市!AE23</f>
        <v>3860</v>
      </c>
      <c r="M17" s="44">
        <f>菊池郡・阿蘇郡・阿蘇市・上益城郡・下益城郡・宇土市!AF24</f>
        <v>0</v>
      </c>
      <c r="N17" s="44">
        <f>菊池郡・阿蘇郡・阿蘇市・上益城郡・下益城郡・宇土市!AK23</f>
        <v>0</v>
      </c>
      <c r="O17" s="45">
        <f>菊池郡・阿蘇郡・阿蘇市・上益城郡・下益城郡・宇土市!AL24</f>
        <v>0</v>
      </c>
      <c r="P17" s="46">
        <f>SUM(菊池郡・阿蘇郡・阿蘇市・上益城郡・下益城郡・宇土市!AO21:AS21)</f>
        <v>0</v>
      </c>
    </row>
    <row r="18" spans="1:16" s="43" customFormat="1" ht="15.6" customHeight="1">
      <c r="A18" s="65" t="s">
        <v>163</v>
      </c>
      <c r="B18" s="44">
        <f t="shared" si="2"/>
        <v>5200</v>
      </c>
      <c r="C18" s="45">
        <f t="shared" si="3"/>
        <v>0</v>
      </c>
      <c r="D18" s="44">
        <f>菊池郡・阿蘇郡・阿蘇市・上益城郡・下益城郡・宇土市!G31</f>
        <v>0</v>
      </c>
      <c r="E18" s="44">
        <f>菊池郡・阿蘇郡・阿蘇市・上益城郡・下益城郡・宇土市!H32</f>
        <v>0</v>
      </c>
      <c r="F18" s="44">
        <f>菊池郡・阿蘇郡・阿蘇市・上益城郡・下益城郡・宇土市!M31</f>
        <v>0</v>
      </c>
      <c r="G18" s="44">
        <f>菊池郡・阿蘇郡・阿蘇市・上益城郡・下益城郡・宇土市!N32</f>
        <v>0</v>
      </c>
      <c r="H18" s="44">
        <f>菊池郡・阿蘇郡・阿蘇市・上益城郡・下益城郡・宇土市!S31</f>
        <v>0</v>
      </c>
      <c r="I18" s="44">
        <f>菊池郡・阿蘇郡・阿蘇市・上益城郡・下益城郡・宇土市!T32</f>
        <v>0</v>
      </c>
      <c r="J18" s="44">
        <f>菊池郡・阿蘇郡・阿蘇市・上益城郡・下益城郡・宇土市!Y31</f>
        <v>60</v>
      </c>
      <c r="K18" s="44">
        <f>菊池郡・阿蘇郡・阿蘇市・上益城郡・下益城郡・宇土市!Z32</f>
        <v>0</v>
      </c>
      <c r="L18" s="44">
        <f>菊池郡・阿蘇郡・阿蘇市・上益城郡・下益城郡・宇土市!AE31</f>
        <v>5140</v>
      </c>
      <c r="M18" s="44">
        <f>菊池郡・阿蘇郡・阿蘇市・上益城郡・下益城郡・宇土市!AF32</f>
        <v>0</v>
      </c>
      <c r="N18" s="44">
        <f>菊池郡・阿蘇郡・阿蘇市・上益城郡・下益城郡・宇土市!AK31</f>
        <v>0</v>
      </c>
      <c r="O18" s="45">
        <f>菊池郡・阿蘇郡・阿蘇市・上益城郡・下益城郡・宇土市!AL32</f>
        <v>0</v>
      </c>
      <c r="P18" s="46">
        <f>SUM(菊池郡・阿蘇郡・阿蘇市・上益城郡・下益城郡・宇土市!AO31:AS31)</f>
        <v>0</v>
      </c>
    </row>
    <row r="19" spans="1:16" s="43" customFormat="1" ht="15.6" customHeight="1">
      <c r="A19" s="65" t="s">
        <v>164</v>
      </c>
      <c r="B19" s="98">
        <f t="shared" si="2"/>
        <v>7770</v>
      </c>
      <c r="C19" s="45">
        <f t="shared" si="3"/>
        <v>0</v>
      </c>
      <c r="D19" s="44">
        <f>菊池郡・阿蘇郡・阿蘇市・上益城郡・下益城郡・宇土市!G42</f>
        <v>0</v>
      </c>
      <c r="E19" s="44">
        <f>菊池郡・阿蘇郡・阿蘇市・上益城郡・下益城郡・宇土市!H43</f>
        <v>0</v>
      </c>
      <c r="F19" s="44">
        <f>菊池郡・阿蘇郡・阿蘇市・上益城郡・下益城郡・宇土市!M42</f>
        <v>0</v>
      </c>
      <c r="G19" s="44">
        <f>菊池郡・阿蘇郡・阿蘇市・上益城郡・下益城郡・宇土市!N43</f>
        <v>0</v>
      </c>
      <c r="H19" s="44">
        <f>菊池郡・阿蘇郡・阿蘇市・上益城郡・下益城郡・宇土市!S42</f>
        <v>0</v>
      </c>
      <c r="I19" s="44">
        <f>菊池郡・阿蘇郡・阿蘇市・上益城郡・下益城郡・宇土市!T43</f>
        <v>0</v>
      </c>
      <c r="J19" s="44">
        <f>菊池郡・阿蘇郡・阿蘇市・上益城郡・下益城郡・宇土市!Y42</f>
        <v>410</v>
      </c>
      <c r="K19" s="44">
        <f>菊池郡・阿蘇郡・阿蘇市・上益城郡・下益城郡・宇土市!Z43</f>
        <v>0</v>
      </c>
      <c r="L19" s="44">
        <f>菊池郡・阿蘇郡・阿蘇市・上益城郡・下益城郡・宇土市!AE42</f>
        <v>7060</v>
      </c>
      <c r="M19" s="44">
        <f>菊池郡・阿蘇郡・阿蘇市・上益城郡・下益城郡・宇土市!AF43</f>
        <v>0</v>
      </c>
      <c r="N19" s="44">
        <f>菊池郡・阿蘇郡・阿蘇市・上益城郡・下益城郡・宇土市!AK42</f>
        <v>300</v>
      </c>
      <c r="O19" s="45">
        <f>菊池郡・阿蘇郡・阿蘇市・上益城郡・下益城郡・宇土市!AL43</f>
        <v>0</v>
      </c>
      <c r="P19" s="46">
        <f>SUM(菊池郡・阿蘇郡・阿蘇市・上益城郡・下益城郡・宇土市!AO42:AS42)</f>
        <v>0</v>
      </c>
    </row>
    <row r="20" spans="1:16" s="43" customFormat="1" ht="15.6" customHeight="1">
      <c r="A20" s="65" t="s">
        <v>165</v>
      </c>
      <c r="B20" s="98">
        <f t="shared" si="2"/>
        <v>1790</v>
      </c>
      <c r="C20" s="45">
        <f t="shared" si="3"/>
        <v>0</v>
      </c>
      <c r="D20" s="44">
        <f>菊池郡・阿蘇郡・阿蘇市・上益城郡・下益城郡・宇土市!G47</f>
        <v>0</v>
      </c>
      <c r="E20" s="44">
        <f>菊池郡・阿蘇郡・阿蘇市・上益城郡・下益城郡・宇土市!H48</f>
        <v>0</v>
      </c>
      <c r="F20" s="44">
        <f>菊池郡・阿蘇郡・阿蘇市・上益城郡・下益城郡・宇土市!M47</f>
        <v>0</v>
      </c>
      <c r="G20" s="44">
        <f>菊池郡・阿蘇郡・阿蘇市・上益城郡・下益城郡・宇土市!N48</f>
        <v>0</v>
      </c>
      <c r="H20" s="44">
        <f>菊池郡・阿蘇郡・阿蘇市・上益城郡・下益城郡・宇土市!S47</f>
        <v>0</v>
      </c>
      <c r="I20" s="44">
        <f>菊池郡・阿蘇郡・阿蘇市・上益城郡・下益城郡・宇土市!T48</f>
        <v>0</v>
      </c>
      <c r="J20" s="44">
        <f>菊池郡・阿蘇郡・阿蘇市・上益城郡・下益城郡・宇土市!Y47</f>
        <v>0</v>
      </c>
      <c r="K20" s="44">
        <f>菊池郡・阿蘇郡・阿蘇市・上益城郡・下益城郡・宇土市!Z48</f>
        <v>0</v>
      </c>
      <c r="L20" s="44">
        <f>菊池郡・阿蘇郡・阿蘇市・上益城郡・下益城郡・宇土市!AE47</f>
        <v>1590</v>
      </c>
      <c r="M20" s="44">
        <f>菊池郡・阿蘇郡・阿蘇市・上益城郡・下益城郡・宇土市!AF48</f>
        <v>0</v>
      </c>
      <c r="N20" s="44">
        <f>菊池郡・阿蘇郡・阿蘇市・上益城郡・下益城郡・宇土市!AK47</f>
        <v>200</v>
      </c>
      <c r="O20" s="45">
        <f>菊池郡・阿蘇郡・阿蘇市・上益城郡・下益城郡・宇土市!AL48</f>
        <v>0</v>
      </c>
      <c r="P20" s="46">
        <f>SUM(菊池郡・阿蘇郡・阿蘇市・上益城郡・下益城郡・宇土市!AO47:AS47)</f>
        <v>0</v>
      </c>
    </row>
    <row r="21" spans="1:16" s="43" customFormat="1" ht="15.6" customHeight="1">
      <c r="A21" s="65" t="s">
        <v>166</v>
      </c>
      <c r="B21" s="44">
        <f t="shared" si="2"/>
        <v>5470</v>
      </c>
      <c r="C21" s="45">
        <f t="shared" si="3"/>
        <v>0</v>
      </c>
      <c r="D21" s="44">
        <f>菊池郡・阿蘇郡・阿蘇市・上益城郡・下益城郡・宇土市!G55</f>
        <v>0</v>
      </c>
      <c r="E21" s="44">
        <f>菊池郡・阿蘇郡・阿蘇市・上益城郡・下益城郡・宇土市!H56</f>
        <v>0</v>
      </c>
      <c r="F21" s="44">
        <f>菊池郡・阿蘇郡・阿蘇市・上益城郡・下益城郡・宇土市!M55</f>
        <v>0</v>
      </c>
      <c r="G21" s="44">
        <f>菊池郡・阿蘇郡・阿蘇市・上益城郡・下益城郡・宇土市!N56</f>
        <v>0</v>
      </c>
      <c r="H21" s="44">
        <f>菊池郡・阿蘇郡・阿蘇市・上益城郡・下益城郡・宇土市!S55</f>
        <v>0</v>
      </c>
      <c r="I21" s="44">
        <f>菊池郡・阿蘇郡・阿蘇市・上益城郡・下益城郡・宇土市!T56</f>
        <v>0</v>
      </c>
      <c r="J21" s="44">
        <f>菊池郡・阿蘇郡・阿蘇市・上益城郡・下益城郡・宇土市!Y55</f>
        <v>380</v>
      </c>
      <c r="K21" s="44">
        <f>菊池郡・阿蘇郡・阿蘇市・上益城郡・下益城郡・宇土市!Z56</f>
        <v>0</v>
      </c>
      <c r="L21" s="44">
        <f>菊池郡・阿蘇郡・阿蘇市・上益城郡・下益城郡・宇土市!AE55</f>
        <v>5090</v>
      </c>
      <c r="M21" s="44">
        <f>菊池郡・阿蘇郡・阿蘇市・上益城郡・下益城郡・宇土市!AF56</f>
        <v>0</v>
      </c>
      <c r="N21" s="44">
        <f>菊池郡・阿蘇郡・阿蘇市・上益城郡・下益城郡・宇土市!AK55</f>
        <v>0</v>
      </c>
      <c r="O21" s="45">
        <f>菊池郡・阿蘇郡・阿蘇市・上益城郡・下益城郡・宇土市!AL56</f>
        <v>0</v>
      </c>
      <c r="P21" s="46">
        <f>SUM(菊池郡・阿蘇郡・阿蘇市・上益城郡・下益城郡・宇土市!AO55:AS55)</f>
        <v>0</v>
      </c>
    </row>
    <row r="22" spans="1:16" s="43" customFormat="1" ht="15.6" customHeight="1">
      <c r="A22" s="65" t="s">
        <v>167</v>
      </c>
      <c r="B22" s="44">
        <f t="shared" si="2"/>
        <v>10520</v>
      </c>
      <c r="C22" s="45">
        <f t="shared" si="3"/>
        <v>0</v>
      </c>
      <c r="D22" s="44">
        <f>宇城市・八代郡・八代市・葦北郡・水俣市!G21</f>
        <v>0</v>
      </c>
      <c r="E22" s="44">
        <f>宇城市・八代郡・八代市・葦北郡・水俣市!H22</f>
        <v>0</v>
      </c>
      <c r="F22" s="44">
        <f>宇城市・八代郡・八代市・葦北郡・水俣市!M21</f>
        <v>0</v>
      </c>
      <c r="G22" s="44">
        <f>宇城市・八代郡・八代市・葦北郡・水俣市!N22</f>
        <v>0</v>
      </c>
      <c r="H22" s="44">
        <f>宇城市・八代郡・八代市・葦北郡・水俣市!S21</f>
        <v>0</v>
      </c>
      <c r="I22" s="44">
        <f>宇城市・八代郡・八代市・葦北郡・水俣市!T22</f>
        <v>0</v>
      </c>
      <c r="J22" s="44">
        <f>宇城市・八代郡・八代市・葦北郡・水俣市!Y21</f>
        <v>850</v>
      </c>
      <c r="K22" s="44">
        <f>宇城市・八代郡・八代市・葦北郡・水俣市!Z22</f>
        <v>0</v>
      </c>
      <c r="L22" s="44">
        <f>宇城市・八代郡・八代市・葦北郡・水俣市!AE21</f>
        <v>9570</v>
      </c>
      <c r="M22" s="44">
        <f>宇城市・八代郡・八代市・葦北郡・水俣市!AF22</f>
        <v>0</v>
      </c>
      <c r="N22" s="44">
        <f>宇城市・八代郡・八代市・葦北郡・水俣市!AK21</f>
        <v>100</v>
      </c>
      <c r="O22" s="45">
        <f>宇城市・八代郡・八代市・葦北郡・水俣市!AL22</f>
        <v>0</v>
      </c>
      <c r="P22" s="46">
        <f>SUM(宇城市・八代郡・八代市・葦北郡・水俣市!AO21:AS21)</f>
        <v>0</v>
      </c>
    </row>
    <row r="23" spans="1:16" s="43" customFormat="1" ht="15.6" customHeight="1">
      <c r="A23" s="65" t="s">
        <v>168</v>
      </c>
      <c r="B23" s="44">
        <f t="shared" si="2"/>
        <v>1490</v>
      </c>
      <c r="C23" s="45">
        <f t="shared" si="3"/>
        <v>0</v>
      </c>
      <c r="D23" s="44">
        <f>宇城市・八代郡・八代市・葦北郡・水俣市!G26</f>
        <v>0</v>
      </c>
      <c r="E23" s="44">
        <f>宇城市・八代郡・八代市・葦北郡・水俣市!H27</f>
        <v>0</v>
      </c>
      <c r="F23" s="44">
        <f>宇城市・八代郡・八代市・葦北郡・水俣市!M26</f>
        <v>0</v>
      </c>
      <c r="G23" s="44">
        <f>宇城市・八代郡・八代市・葦北郡・水俣市!N27</f>
        <v>0</v>
      </c>
      <c r="H23" s="44">
        <f>宇城市・八代郡・八代市・葦北郡・水俣市!S26</f>
        <v>0</v>
      </c>
      <c r="I23" s="44">
        <f>宇城市・八代郡・八代市・葦北郡・水俣市!T27</f>
        <v>0</v>
      </c>
      <c r="J23" s="44">
        <f>宇城市・八代郡・八代市・葦北郡・水俣市!Y26</f>
        <v>0</v>
      </c>
      <c r="K23" s="44">
        <f>宇城市・八代郡・八代市・葦北郡・水俣市!Z27</f>
        <v>0</v>
      </c>
      <c r="L23" s="44">
        <f>宇城市・八代郡・八代市・葦北郡・水俣市!AE26</f>
        <v>1490</v>
      </c>
      <c r="M23" s="44">
        <f>宇城市・八代郡・八代市・葦北郡・水俣市!AF27</f>
        <v>0</v>
      </c>
      <c r="N23" s="44">
        <f>宇城市・八代郡・八代市・葦北郡・水俣市!AK26</f>
        <v>0</v>
      </c>
      <c r="O23" s="45">
        <f>宇城市・八代郡・八代市・葦北郡・水俣市!AL27</f>
        <v>0</v>
      </c>
      <c r="P23" s="46">
        <f>SUM(宇城市・八代郡・八代市・葦北郡・水俣市!AO26:AS26)</f>
        <v>0</v>
      </c>
    </row>
    <row r="24" spans="1:16" s="43" customFormat="1" ht="15.6" customHeight="1">
      <c r="A24" s="65" t="s">
        <v>169</v>
      </c>
      <c r="B24" s="44">
        <f t="shared" si="2"/>
        <v>19380</v>
      </c>
      <c r="C24" s="45">
        <f t="shared" si="3"/>
        <v>0</v>
      </c>
      <c r="D24" s="44">
        <f>宇城市・八代郡・八代市・葦北郡・水俣市!G39</f>
        <v>0</v>
      </c>
      <c r="E24" s="44">
        <f>宇城市・八代郡・八代市・葦北郡・水俣市!H40</f>
        <v>0</v>
      </c>
      <c r="F24" s="44">
        <f>宇城市・八代郡・八代市・葦北郡・水俣市!M39</f>
        <v>1970</v>
      </c>
      <c r="G24" s="44">
        <f>宇城市・八代郡・八代市・葦北郡・水俣市!N40</f>
        <v>0</v>
      </c>
      <c r="H24" s="44">
        <f>宇城市・八代郡・八代市・葦北郡・水俣市!S39</f>
        <v>0</v>
      </c>
      <c r="I24" s="44">
        <f>宇城市・八代郡・八代市・葦北郡・水俣市!T40</f>
        <v>0</v>
      </c>
      <c r="J24" s="44">
        <f>宇城市・八代郡・八代市・葦北郡・水俣市!Y39</f>
        <v>3200</v>
      </c>
      <c r="K24" s="44">
        <f>宇城市・八代郡・八代市・葦北郡・水俣市!Z40</f>
        <v>0</v>
      </c>
      <c r="L24" s="44">
        <f>宇城市・八代郡・八代市・葦北郡・水俣市!AE39</f>
        <v>14210</v>
      </c>
      <c r="M24" s="44">
        <f>宇城市・八代郡・八代市・葦北郡・水俣市!AF40</f>
        <v>0</v>
      </c>
      <c r="N24" s="44">
        <f>宇城市・八代郡・八代市・葦北郡・水俣市!AK39</f>
        <v>0</v>
      </c>
      <c r="O24" s="45">
        <f>宇城市・八代郡・八代市・葦北郡・水俣市!AL40</f>
        <v>0</v>
      </c>
      <c r="P24" s="46">
        <f>SUM(宇城市・八代郡・八代市・葦北郡・水俣市!AO39:AS39)</f>
        <v>0</v>
      </c>
    </row>
    <row r="25" spans="1:16" s="43" customFormat="1" ht="15.6" customHeight="1">
      <c r="A25" s="65" t="s">
        <v>170</v>
      </c>
      <c r="B25" s="44">
        <f t="shared" si="2"/>
        <v>4510</v>
      </c>
      <c r="C25" s="45">
        <f t="shared" si="3"/>
        <v>0</v>
      </c>
      <c r="D25" s="44">
        <f>宇城市・八代郡・八代市・葦北郡・水俣市!G49</f>
        <v>0</v>
      </c>
      <c r="E25" s="44">
        <f>宇城市・八代郡・八代市・葦北郡・水俣市!H50</f>
        <v>0</v>
      </c>
      <c r="F25" s="44">
        <f>宇城市・八代郡・八代市・葦北郡・水俣市!M49</f>
        <v>250</v>
      </c>
      <c r="G25" s="44">
        <f>宇城市・八代郡・八代市・葦北郡・水俣市!N50</f>
        <v>0</v>
      </c>
      <c r="H25" s="44">
        <f>宇城市・八代郡・八代市・葦北郡・水俣市!S49</f>
        <v>0</v>
      </c>
      <c r="I25" s="44">
        <f>宇城市・八代郡・八代市・葦北郡・水俣市!T50</f>
        <v>0</v>
      </c>
      <c r="J25" s="44">
        <f>宇城市・八代郡・八代市・葦北郡・水俣市!Y49</f>
        <v>370</v>
      </c>
      <c r="K25" s="44">
        <f>宇城市・八代郡・八代市・葦北郡・水俣市!Z50</f>
        <v>0</v>
      </c>
      <c r="L25" s="44">
        <f>宇城市・八代郡・八代市・葦北郡・水俣市!AE49</f>
        <v>3870</v>
      </c>
      <c r="M25" s="44">
        <f>宇城市・八代郡・八代市・葦北郡・水俣市!AF50</f>
        <v>0</v>
      </c>
      <c r="N25" s="44">
        <f>宇城市・八代郡・八代市・葦北郡・水俣市!AK49</f>
        <v>20</v>
      </c>
      <c r="O25" s="45">
        <f>宇城市・八代郡・八代市・葦北郡・水俣市!AL50</f>
        <v>0</v>
      </c>
      <c r="P25" s="46">
        <f>SUM(宇城市・八代郡・八代市・葦北郡・水俣市!AO49:AS49)</f>
        <v>0</v>
      </c>
    </row>
    <row r="26" spans="1:16" s="43" customFormat="1" ht="15.6" customHeight="1">
      <c r="A26" s="65" t="s">
        <v>171</v>
      </c>
      <c r="B26" s="44">
        <f t="shared" si="2"/>
        <v>3990</v>
      </c>
      <c r="C26" s="45">
        <f t="shared" si="3"/>
        <v>0</v>
      </c>
      <c r="D26" s="44">
        <f>宇城市・八代郡・八代市・葦北郡・水俣市!G55</f>
        <v>0</v>
      </c>
      <c r="E26" s="44">
        <f>宇城市・八代郡・八代市・葦北郡・水俣市!H56</f>
        <v>0</v>
      </c>
      <c r="F26" s="44">
        <f>宇城市・八代郡・八代市・葦北郡・水俣市!M55</f>
        <v>0</v>
      </c>
      <c r="G26" s="44">
        <f>宇城市・八代郡・八代市・葦北郡・水俣市!N56</f>
        <v>0</v>
      </c>
      <c r="H26" s="44">
        <f>宇城市・八代郡・八代市・葦北郡・水俣市!S55</f>
        <v>0</v>
      </c>
      <c r="I26" s="44">
        <f>宇城市・八代郡・八代市・葦北郡・水俣市!T56</f>
        <v>0</v>
      </c>
      <c r="J26" s="44">
        <f>宇城市・八代郡・八代市・葦北郡・水俣市!Y55</f>
        <v>1110</v>
      </c>
      <c r="K26" s="44">
        <f>宇城市・八代郡・八代市・葦北郡・水俣市!Z56</f>
        <v>0</v>
      </c>
      <c r="L26" s="44">
        <f>宇城市・八代郡・八代市・葦北郡・水俣市!AE55</f>
        <v>2880</v>
      </c>
      <c r="M26" s="44">
        <f>宇城市・八代郡・八代市・葦北郡・水俣市!AF56</f>
        <v>0</v>
      </c>
      <c r="N26" s="44">
        <f>宇城市・八代郡・八代市・葦北郡・水俣市!AK55</f>
        <v>0</v>
      </c>
      <c r="O26" s="45">
        <f>宇城市・八代郡・八代市・葦北郡・水俣市!AL56</f>
        <v>0</v>
      </c>
      <c r="P26" s="46">
        <f>SUM(宇城市・八代郡・八代市・葦北郡・水俣市!AO55:AS55)</f>
        <v>0</v>
      </c>
    </row>
    <row r="27" spans="1:16" s="43" customFormat="1" ht="15.6" customHeight="1">
      <c r="A27" s="65" t="s">
        <v>172</v>
      </c>
      <c r="B27" s="98">
        <f t="shared" si="2"/>
        <v>6340</v>
      </c>
      <c r="C27" s="45">
        <f t="shared" si="3"/>
        <v>0</v>
      </c>
      <c r="D27" s="44">
        <f>人吉市・球磨郡・天草市・天草郡・上天草市!G18</f>
        <v>0</v>
      </c>
      <c r="E27" s="44">
        <f>人吉市・球磨郡・天草市・天草郡・上天草市!H19</f>
        <v>0</v>
      </c>
      <c r="F27" s="44">
        <f>人吉市・球磨郡・天草市・天草郡・上天草市!M18</f>
        <v>0</v>
      </c>
      <c r="G27" s="44">
        <f>人吉市・球磨郡・天草市・天草郡・上天草市!N19</f>
        <v>0</v>
      </c>
      <c r="H27" s="44">
        <f>人吉市・球磨郡・天草市・天草郡・上天草市!S18</f>
        <v>0</v>
      </c>
      <c r="I27" s="44">
        <f>人吉市・球磨郡・天草市・天草郡・上天草市!T19</f>
        <v>0</v>
      </c>
      <c r="J27" s="44">
        <f>人吉市・球磨郡・天草市・天草郡・上天草市!Y18</f>
        <v>1080</v>
      </c>
      <c r="K27" s="44">
        <f>人吉市・球磨郡・天草市・天草郡・上天草市!Z19</f>
        <v>0</v>
      </c>
      <c r="L27" s="44">
        <f>人吉市・球磨郡・天草市・天草郡・上天草市!AE18</f>
        <v>5180</v>
      </c>
      <c r="M27" s="44">
        <f>人吉市・球磨郡・天草市・天草郡・上天草市!AF19</f>
        <v>0</v>
      </c>
      <c r="N27" s="44">
        <f>人吉市・球磨郡・天草市・天草郡・上天草市!AK18</f>
        <v>80</v>
      </c>
      <c r="O27" s="45">
        <f>人吉市・球磨郡・天草市・天草郡・上天草市!AL19</f>
        <v>0</v>
      </c>
      <c r="P27" s="46">
        <f>SUM(人吉市・球磨郡・天草市・天草郡・上天草市!AO18:AS18)</f>
        <v>0</v>
      </c>
    </row>
    <row r="28" spans="1:16" s="43" customFormat="1" ht="15.6" customHeight="1">
      <c r="A28" s="65" t="s">
        <v>173</v>
      </c>
      <c r="B28" s="98">
        <f t="shared" si="2"/>
        <v>6510</v>
      </c>
      <c r="C28" s="45">
        <f t="shared" si="3"/>
        <v>0</v>
      </c>
      <c r="D28" s="44">
        <f>人吉市・球磨郡・天草市・天草郡・上天草市!G28</f>
        <v>0</v>
      </c>
      <c r="E28" s="44">
        <f>人吉市・球磨郡・天草市・天草郡・上天草市!H29</f>
        <v>0</v>
      </c>
      <c r="F28" s="44">
        <f>人吉市・球磨郡・天草市・天草郡・上天草市!M28</f>
        <v>280</v>
      </c>
      <c r="G28" s="44">
        <f>人吉市・球磨郡・天草市・天草郡・上天草市!N29</f>
        <v>0</v>
      </c>
      <c r="H28" s="44">
        <f>人吉市・球磨郡・天草市・天草郡・上天草市!S28</f>
        <v>0</v>
      </c>
      <c r="I28" s="44">
        <f>人吉市・球磨郡・天草市・天草郡・上天草市!T29</f>
        <v>0</v>
      </c>
      <c r="J28" s="44">
        <f>人吉市・球磨郡・天草市・天草郡・上天草市!Y28</f>
        <v>1550</v>
      </c>
      <c r="K28" s="44">
        <f>人吉市・球磨郡・天草市・天草郡・上天草市!Z29</f>
        <v>0</v>
      </c>
      <c r="L28" s="44">
        <f>人吉市・球磨郡・天草市・天草郡・上天草市!AE28</f>
        <v>4670</v>
      </c>
      <c r="M28" s="44">
        <f>人吉市・球磨郡・天草市・天草郡・上天草市!AF29</f>
        <v>0</v>
      </c>
      <c r="N28" s="44">
        <f>人吉市・球磨郡・天草市・天草郡・上天草市!AK28</f>
        <v>10</v>
      </c>
      <c r="O28" s="45">
        <f>人吉市・球磨郡・天草市・天草郡・上天草市!AL29</f>
        <v>0</v>
      </c>
      <c r="P28" s="46">
        <f>SUM(人吉市・球磨郡・天草市・天草郡・上天草市!AO28:AS28)</f>
        <v>0</v>
      </c>
    </row>
    <row r="29" spans="1:16" s="43" customFormat="1" ht="15.6" customHeight="1">
      <c r="A29" s="65" t="s">
        <v>174</v>
      </c>
      <c r="B29" s="44">
        <f t="shared" si="2"/>
        <v>12470</v>
      </c>
      <c r="C29" s="45">
        <f t="shared" si="3"/>
        <v>0</v>
      </c>
      <c r="D29" s="44">
        <f>人吉市・球磨郡・天草市・天草郡・上天草市!G43</f>
        <v>0</v>
      </c>
      <c r="E29" s="44">
        <f>人吉市・球磨郡・天草市・天草郡・上天草市!H44</f>
        <v>0</v>
      </c>
      <c r="F29" s="44">
        <f>人吉市・球磨郡・天草市・天草郡・上天草市!M43</f>
        <v>120</v>
      </c>
      <c r="G29" s="44">
        <f>人吉市・球磨郡・天草市・天草郡・上天草市!N44</f>
        <v>0</v>
      </c>
      <c r="H29" s="44">
        <f>人吉市・球磨郡・天草市・天草郡・上天草市!S43</f>
        <v>0</v>
      </c>
      <c r="I29" s="44">
        <f>人吉市・球磨郡・天草市・天草郡・上天草市!T44</f>
        <v>0</v>
      </c>
      <c r="J29" s="44">
        <f>人吉市・球磨郡・天草市・天草郡・上天草市!Y43</f>
        <v>1470</v>
      </c>
      <c r="K29" s="44">
        <f>人吉市・球磨郡・天草市・天草郡・上天草市!Z44</f>
        <v>0</v>
      </c>
      <c r="L29" s="44">
        <f>人吉市・球磨郡・天草市・天草郡・上天草市!AE43</f>
        <v>10880</v>
      </c>
      <c r="M29" s="44">
        <f>人吉市・球磨郡・天草市・天草郡・上天草市!AF44</f>
        <v>0</v>
      </c>
      <c r="N29" s="44">
        <f>人吉市・球磨郡・天草市・天草郡・上天草市!AK43</f>
        <v>0</v>
      </c>
      <c r="O29" s="45">
        <f>人吉市・球磨郡・天草市・天草郡・上天草市!AL44</f>
        <v>0</v>
      </c>
      <c r="P29" s="46">
        <f>SUM(人吉市・球磨郡・天草市・天草郡・上天草市!AO43:AS43)</f>
        <v>0</v>
      </c>
    </row>
    <row r="30" spans="1:16" s="43" customFormat="1" ht="15.6" customHeight="1">
      <c r="A30" s="66" t="s">
        <v>175</v>
      </c>
      <c r="B30" s="44">
        <f t="shared" si="2"/>
        <v>1530</v>
      </c>
      <c r="C30" s="45">
        <f t="shared" si="3"/>
        <v>0</v>
      </c>
      <c r="D30" s="61">
        <f>人吉市・球磨郡・天草市・天草郡・上天草市!G48</f>
        <v>0</v>
      </c>
      <c r="E30" s="62">
        <f>人吉市・球磨郡・天草市・天草郡・上天草市!H49</f>
        <v>0</v>
      </c>
      <c r="F30" s="61">
        <f>人吉市・球磨郡・天草市・天草郡・上天草市!M48</f>
        <v>0</v>
      </c>
      <c r="G30" s="62">
        <f>人吉市・球磨郡・天草市・天草郡・上天草市!N49</f>
        <v>0</v>
      </c>
      <c r="H30" s="61">
        <f>人吉市・球磨郡・天草市・天草郡・上天草市!S48</f>
        <v>0</v>
      </c>
      <c r="I30" s="62">
        <f>人吉市・球磨郡・天草市・天草郡・上天草市!T49</f>
        <v>0</v>
      </c>
      <c r="J30" s="61">
        <f>人吉市・球磨郡・天草市・天草郡・上天草市!Y48</f>
        <v>0</v>
      </c>
      <c r="K30" s="62">
        <f>人吉市・球磨郡・天草市・天草郡・上天草市!Z49</f>
        <v>0</v>
      </c>
      <c r="L30" s="61">
        <f>人吉市・球磨郡・天草市・天草郡・上天草市!AE48</f>
        <v>1530</v>
      </c>
      <c r="M30" s="62">
        <f>人吉市・球磨郡・天草市・天草郡・上天草市!AF49</f>
        <v>0</v>
      </c>
      <c r="N30" s="61">
        <f>人吉市・球磨郡・天草市・天草郡・上天草市!AK48</f>
        <v>0</v>
      </c>
      <c r="O30" s="62">
        <f>人吉市・球磨郡・天草市・天草郡・上天草市!AL49</f>
        <v>0</v>
      </c>
      <c r="P30" s="63">
        <f>SUM(人吉市・球磨郡・天草市・天草郡・上天草市!AO48:AS48)</f>
        <v>0</v>
      </c>
    </row>
    <row r="31" spans="1:16" s="43" customFormat="1" ht="15" customHeight="1" thickBot="1">
      <c r="A31" s="67" t="s">
        <v>176</v>
      </c>
      <c r="B31" s="44">
        <f t="shared" si="2"/>
        <v>4000</v>
      </c>
      <c r="C31" s="45">
        <f t="shared" si="3"/>
        <v>0</v>
      </c>
      <c r="D31" s="47">
        <f>人吉市・球磨郡・天草市・天草郡・上天草市!G55</f>
        <v>0</v>
      </c>
      <c r="E31" s="48">
        <f>人吉市・球磨郡・天草市・天草郡・上天草市!H56</f>
        <v>0</v>
      </c>
      <c r="F31" s="47">
        <f>人吉市・球磨郡・天草市・天草郡・上天草市!M55</f>
        <v>0</v>
      </c>
      <c r="G31" s="48">
        <f>宇城市・八代郡・八代市・葦北郡・水俣市!N56</f>
        <v>0</v>
      </c>
      <c r="H31" s="47">
        <f>人吉市・球磨郡・天草市・天草郡・上天草市!S55</f>
        <v>0</v>
      </c>
      <c r="I31" s="48">
        <f>人吉市・球磨郡・天草市・天草郡・上天草市!T56</f>
        <v>0</v>
      </c>
      <c r="J31" s="47">
        <f>人吉市・球磨郡・天草市・天草郡・上天草市!Y55</f>
        <v>30</v>
      </c>
      <c r="K31" s="48">
        <f>人吉市・球磨郡・天草市・天草郡・上天草市!Z56</f>
        <v>0</v>
      </c>
      <c r="L31" s="47">
        <f>人吉市・球磨郡・天草市・天草郡・上天草市!AE55</f>
        <v>3970</v>
      </c>
      <c r="M31" s="48">
        <f>人吉市・球磨郡・天草市・天草郡・上天草市!AF56</f>
        <v>0</v>
      </c>
      <c r="N31" s="47">
        <f>人吉市・球磨郡・天草市・天草郡・上天草市!AK55</f>
        <v>0</v>
      </c>
      <c r="O31" s="48">
        <f>人吉市・球磨郡・天草市・天草郡・上天草市!AL56</f>
        <v>0</v>
      </c>
      <c r="P31" s="54">
        <f>SUM(人吉市・球磨郡・天草市・天草郡・上天草市!AO55:AS55)</f>
        <v>0</v>
      </c>
    </row>
    <row r="32" spans="1:16" s="53" customFormat="1" ht="20.25" customHeight="1" thickBot="1">
      <c r="A32" s="49" t="s">
        <v>177</v>
      </c>
      <c r="B32" s="50">
        <f>SUM(B10:B31)</f>
        <v>151730</v>
      </c>
      <c r="C32" s="51">
        <f t="shared" ref="C32:O32" si="4">SUM(C10:C31)</f>
        <v>0</v>
      </c>
      <c r="D32" s="50">
        <f t="shared" si="4"/>
        <v>1770</v>
      </c>
      <c r="E32" s="51">
        <f t="shared" si="4"/>
        <v>0</v>
      </c>
      <c r="F32" s="50">
        <f t="shared" si="4"/>
        <v>3520</v>
      </c>
      <c r="G32" s="51">
        <f t="shared" si="4"/>
        <v>0</v>
      </c>
      <c r="H32" s="50">
        <f t="shared" si="4"/>
        <v>0</v>
      </c>
      <c r="I32" s="51">
        <f t="shared" si="4"/>
        <v>0</v>
      </c>
      <c r="J32" s="50">
        <f t="shared" si="4"/>
        <v>16980</v>
      </c>
      <c r="K32" s="51">
        <f t="shared" si="4"/>
        <v>0</v>
      </c>
      <c r="L32" s="50">
        <f t="shared" si="4"/>
        <v>126990</v>
      </c>
      <c r="M32" s="51">
        <f t="shared" si="4"/>
        <v>0</v>
      </c>
      <c r="N32" s="50">
        <f t="shared" si="4"/>
        <v>2470</v>
      </c>
      <c r="O32" s="51">
        <f t="shared" si="4"/>
        <v>0</v>
      </c>
      <c r="P32" s="52">
        <f>SUM(P10:P31)</f>
        <v>0</v>
      </c>
    </row>
    <row r="33" spans="1:16" s="53" customFormat="1" ht="20.25" customHeight="1" thickBot="1">
      <c r="A33" s="55" t="s">
        <v>178</v>
      </c>
      <c r="B33" s="56">
        <f>SUM(B32,B9)</f>
        <v>282140</v>
      </c>
      <c r="C33" s="57">
        <f t="shared" ref="C33:O33" si="5">SUM(C32,C9)</f>
        <v>0</v>
      </c>
      <c r="D33" s="56">
        <f>SUM(D32,D9)</f>
        <v>1770</v>
      </c>
      <c r="E33" s="57">
        <f t="shared" si="5"/>
        <v>0</v>
      </c>
      <c r="F33" s="56">
        <f t="shared" si="5"/>
        <v>12870</v>
      </c>
      <c r="G33" s="57">
        <f t="shared" si="5"/>
        <v>0</v>
      </c>
      <c r="H33" s="56">
        <f t="shared" si="5"/>
        <v>0</v>
      </c>
      <c r="I33" s="57">
        <f t="shared" si="5"/>
        <v>0</v>
      </c>
      <c r="J33" s="56">
        <f t="shared" si="5"/>
        <v>29050</v>
      </c>
      <c r="K33" s="57">
        <f t="shared" si="5"/>
        <v>0</v>
      </c>
      <c r="L33" s="56">
        <f t="shared" si="5"/>
        <v>223080</v>
      </c>
      <c r="M33" s="57">
        <f t="shared" si="5"/>
        <v>0</v>
      </c>
      <c r="N33" s="56">
        <f t="shared" si="5"/>
        <v>15370</v>
      </c>
      <c r="O33" s="57">
        <f t="shared" si="5"/>
        <v>0</v>
      </c>
      <c r="P33" s="73">
        <f>SUM(P32,P9)</f>
        <v>0</v>
      </c>
    </row>
    <row r="34" spans="1:16" ht="13.5">
      <c r="C34" s="22"/>
      <c r="E34" s="22"/>
      <c r="G34" s="22"/>
      <c r="I34" s="22"/>
      <c r="K34" s="22"/>
      <c r="M34" s="22"/>
      <c r="N34" s="58"/>
      <c r="P34" s="60" t="s">
        <v>179</v>
      </c>
    </row>
    <row r="37" spans="1:16" ht="15.95" customHeight="1">
      <c r="O37" s="459">
        <v>45748</v>
      </c>
    </row>
  </sheetData>
  <phoneticPr fontId="3"/>
  <hyperlinks>
    <hyperlink ref="A8" location="'熊本市（熊日・日経）'!A1" display="熊本市" xr:uid="{00000000-0004-0000-0100-000000000000}"/>
    <hyperlink ref="A10" location="荒尾市・玉名郡・玉名市・山鹿市・合志市・菊池市!A1" display="荒尾市" xr:uid="{00000000-0004-0000-0100-000001000000}"/>
    <hyperlink ref="A11" location="荒尾市・玉名郡・玉名市・山鹿市・合志市・菊池市!A1" display="玉名郡" xr:uid="{00000000-0004-0000-0100-000002000000}"/>
    <hyperlink ref="A12" location="荒尾市・玉名郡・玉名市・山鹿市・合志市・菊池市!A1" display="玉名市" xr:uid="{00000000-0004-0000-0100-000003000000}"/>
    <hyperlink ref="A13" location="荒尾市・玉名郡・玉名市・山鹿市・合志市・菊池市!A1" display="山鹿市" xr:uid="{00000000-0004-0000-0100-000004000000}"/>
    <hyperlink ref="A14" location="荒尾市・玉名郡・玉名市・山鹿市・合志市・菊池市!A1" display="合志市" xr:uid="{00000000-0004-0000-0100-000005000000}"/>
    <hyperlink ref="A15" location="荒尾市・玉名郡・玉名市・山鹿市・合志市・菊池市!A1" display="菊池市" xr:uid="{00000000-0004-0000-0100-000006000000}"/>
    <hyperlink ref="A16" location="菊池郡・阿蘇郡・阿蘇市・上益城郡・下益城郡・宇土市!A1" display="菊池郡" xr:uid="{00000000-0004-0000-0100-000007000000}"/>
    <hyperlink ref="A17" location="菊池郡・阿蘇郡・阿蘇市・上益城郡・下益城郡・宇土市!A1" display="阿蘇郡" xr:uid="{00000000-0004-0000-0100-000008000000}"/>
    <hyperlink ref="A18" location="菊池郡・阿蘇郡・阿蘇市・上益城郡・下益城郡・宇土市!A1" display="阿蘇市" xr:uid="{00000000-0004-0000-0100-000009000000}"/>
    <hyperlink ref="A19" location="菊池郡・阿蘇郡・阿蘇市・上益城郡・下益城郡・宇土市!A1" display="上益城郡" xr:uid="{00000000-0004-0000-0100-00000A000000}"/>
    <hyperlink ref="A20" location="菊池郡・阿蘇郡・阿蘇市・上益城郡・下益城郡・宇土市!A1" display="下益城郡" xr:uid="{00000000-0004-0000-0100-00000B000000}"/>
    <hyperlink ref="A21" location="菊池郡・阿蘇郡・阿蘇市・上益城郡・下益城郡・宇土市!A1" display="宇土市" xr:uid="{00000000-0004-0000-0100-00000C000000}"/>
    <hyperlink ref="A22" location="宇城市・八代郡・八代市・葦北郡・水俣市!A1" display="宇城市" xr:uid="{00000000-0004-0000-0100-00000D000000}"/>
    <hyperlink ref="A23" location="宇城市・八代郡・八代市・葦北郡・水俣市!A1" display="八代郡" xr:uid="{00000000-0004-0000-0100-00000E000000}"/>
    <hyperlink ref="A24" location="宇城市・八代郡・八代市・葦北郡・水俣市!A1" display="八代市" xr:uid="{00000000-0004-0000-0100-00000F000000}"/>
    <hyperlink ref="A25" location="宇城市・八代郡・八代市・葦北郡・水俣市!A1" display="葦北郡" xr:uid="{00000000-0004-0000-0100-000010000000}"/>
    <hyperlink ref="A26" location="宇城市・八代郡・八代市・葦北郡・水俣市!A1" display="水俣市" xr:uid="{00000000-0004-0000-0100-000011000000}"/>
    <hyperlink ref="A31" location="人吉市・球磨郡・天草市・天草郡・上天草市!A1" display="上天草市" xr:uid="{00000000-0004-0000-0100-000012000000}"/>
    <hyperlink ref="A27" location="人吉市・球磨郡・天草市・天草郡・上天草市!A1" display="人吉市" xr:uid="{00000000-0004-0000-0100-000013000000}"/>
    <hyperlink ref="A28" location="人吉市・球磨郡・天草市・天草郡・上天草市!A1" display="球磨郡" xr:uid="{00000000-0004-0000-0100-000014000000}"/>
    <hyperlink ref="A29" location="人吉市・球磨郡・天草市・天草郡・上天草市!A1" display="天草市" xr:uid="{00000000-0004-0000-0100-000015000000}"/>
    <hyperlink ref="A30" location="人吉市・球磨郡・天草市・天草郡・上天草市!A1" display="天草郡" xr:uid="{00000000-0004-0000-0100-000016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15"/>
  <sheetViews>
    <sheetView showGridLines="0" showZeros="0" zoomScale="70" zoomScaleNormal="70" zoomScaleSheetLayoutView="55" workbookViewId="0">
      <selection activeCell="H9" sqref="H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62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1" width="15.375" style="148" hidden="1" customWidth="1"/>
    <col min="42" max="42" width="16.125" style="148" hidden="1" customWidth="1"/>
    <col min="43" max="43" width="17.25" style="148" hidden="1" customWidth="1"/>
    <col min="44" max="46" width="8.875" style="91" customWidth="1"/>
    <col min="47" max="16384" width="8.875" style="91"/>
  </cols>
  <sheetData>
    <row r="1" spans="1:43" s="124" customFormat="1" ht="22.5" customHeight="1">
      <c r="A1" s="102"/>
      <c r="B1" s="122" t="s">
        <v>180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05">
        <v>45748</v>
      </c>
      <c r="AL1" s="605"/>
      <c r="AM1" s="605"/>
      <c r="AO1" s="125"/>
      <c r="AP1" s="125"/>
      <c r="AQ1" s="125"/>
    </row>
    <row r="2" spans="1:43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137</v>
      </c>
      <c r="AK2" s="103" t="s">
        <v>181</v>
      </c>
      <c r="AL2" s="606">
        <f>入力!N7</f>
        <v>0</v>
      </c>
      <c r="AM2" s="606"/>
      <c r="AO2" s="133"/>
      <c r="AP2" s="133"/>
      <c r="AQ2" s="133"/>
    </row>
    <row r="3" spans="1:43" ht="19.5" customHeight="1">
      <c r="B3" s="134" t="s">
        <v>182</v>
      </c>
      <c r="C3" s="135"/>
      <c r="D3" s="134" t="s">
        <v>183</v>
      </c>
      <c r="E3" s="136"/>
      <c r="F3" s="137"/>
      <c r="G3" s="134" t="s">
        <v>184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185</v>
      </c>
      <c r="T3" s="134" t="s">
        <v>186</v>
      </c>
      <c r="U3" s="136"/>
      <c r="V3" s="134" t="s">
        <v>187</v>
      </c>
      <c r="W3" s="138"/>
      <c r="X3" s="138"/>
      <c r="Y3" s="138"/>
      <c r="Z3" s="139"/>
      <c r="AA3" s="136" t="s">
        <v>188</v>
      </c>
      <c r="AB3" s="142" t="s">
        <v>189</v>
      </c>
      <c r="AC3" s="142"/>
      <c r="AD3" s="142"/>
      <c r="AE3" s="103"/>
      <c r="AF3" s="143"/>
      <c r="AG3" s="143"/>
      <c r="AH3" s="144"/>
      <c r="AK3" s="145"/>
      <c r="AL3" s="145"/>
      <c r="AM3" s="146" t="s">
        <v>190</v>
      </c>
      <c r="AO3" s="147"/>
    </row>
    <row r="4" spans="1:43" ht="15.75" customHeight="1">
      <c r="B4" s="590">
        <f>+入力!F2</f>
        <v>0</v>
      </c>
      <c r="C4" s="591"/>
      <c r="D4" s="594">
        <f>B4</f>
        <v>0</v>
      </c>
      <c r="E4" s="595"/>
      <c r="F4" s="149"/>
      <c r="G4" s="607" t="str">
        <f>CONCATENATE(入力!F3,入力!S3)&amp;"　/　"&amp;入力!F4</f>
        <v>様　/　</v>
      </c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111"/>
      <c r="S4" s="615">
        <f>+入力!F5</f>
        <v>0</v>
      </c>
      <c r="T4" s="611">
        <f>+入力!N5</f>
        <v>0</v>
      </c>
      <c r="U4" s="612"/>
      <c r="V4" s="599">
        <f>+入力!F6</f>
        <v>0</v>
      </c>
      <c r="W4" s="600"/>
      <c r="X4" s="600"/>
      <c r="Y4" s="600"/>
      <c r="Z4" s="600"/>
      <c r="AA4" s="601"/>
      <c r="AB4" s="150"/>
      <c r="AC4" s="150"/>
      <c r="AD4" s="151"/>
      <c r="AE4" s="152"/>
      <c r="AF4" s="152"/>
      <c r="AG4" s="152"/>
      <c r="AH4" s="153"/>
      <c r="AM4" s="146" t="s">
        <v>191</v>
      </c>
      <c r="AN4" s="126"/>
    </row>
    <row r="5" spans="1:43" ht="15.75" customHeight="1" thickBot="1">
      <c r="B5" s="592"/>
      <c r="C5" s="593"/>
      <c r="D5" s="596"/>
      <c r="E5" s="597"/>
      <c r="F5" s="154"/>
      <c r="G5" s="609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112"/>
      <c r="S5" s="616"/>
      <c r="T5" s="613"/>
      <c r="U5" s="614"/>
      <c r="V5" s="602"/>
      <c r="W5" s="603"/>
      <c r="X5" s="603"/>
      <c r="Y5" s="603"/>
      <c r="Z5" s="603"/>
      <c r="AA5" s="604"/>
      <c r="AB5" s="155" t="s">
        <v>192</v>
      </c>
      <c r="AC5" s="150"/>
      <c r="AD5" s="151"/>
      <c r="AE5" s="598">
        <f>入力!M6</f>
        <v>0</v>
      </c>
      <c r="AF5" s="598"/>
      <c r="AG5" s="156" t="s">
        <v>193</v>
      </c>
      <c r="AH5" s="157"/>
      <c r="AM5" s="146" t="s">
        <v>141</v>
      </c>
    </row>
    <row r="6" spans="1:43" ht="9.75" customHeight="1" thickBot="1">
      <c r="M6" s="103"/>
    </row>
    <row r="7" spans="1:43" ht="19.5" customHeight="1">
      <c r="B7" s="158"/>
      <c r="C7" s="159"/>
      <c r="D7" s="160" t="s">
        <v>194</v>
      </c>
      <c r="E7" s="138"/>
      <c r="F7" s="138"/>
      <c r="G7" s="138"/>
      <c r="H7" s="138"/>
      <c r="I7" s="161"/>
      <c r="J7" s="160"/>
      <c r="K7" s="138"/>
      <c r="L7" s="138"/>
      <c r="M7" s="138"/>
      <c r="N7" s="138"/>
      <c r="O7" s="138"/>
      <c r="P7" s="160" t="s">
        <v>195</v>
      </c>
      <c r="Q7" s="138"/>
      <c r="R7" s="138"/>
      <c r="S7" s="138"/>
      <c r="T7" s="138"/>
      <c r="U7" s="161"/>
      <c r="V7" s="160" t="s">
        <v>189</v>
      </c>
      <c r="W7" s="138"/>
      <c r="X7" s="138"/>
      <c r="Y7" s="138"/>
      <c r="Z7" s="138"/>
      <c r="AA7" s="138"/>
      <c r="AB7" s="160" t="s">
        <v>196</v>
      </c>
      <c r="AC7" s="138"/>
      <c r="AD7" s="138"/>
      <c r="AE7" s="138"/>
      <c r="AF7" s="138"/>
      <c r="AG7" s="138"/>
      <c r="AH7" s="160" t="s">
        <v>196</v>
      </c>
      <c r="AI7" s="138"/>
      <c r="AJ7" s="138"/>
      <c r="AK7" s="138"/>
      <c r="AL7" s="138"/>
      <c r="AM7" s="136"/>
    </row>
    <row r="8" spans="1:43" ht="17.25" customHeight="1" thickBot="1">
      <c r="B8" s="162"/>
      <c r="C8" s="163"/>
      <c r="D8" s="164"/>
      <c r="E8" s="165" t="s">
        <v>197</v>
      </c>
      <c r="F8" s="165" t="s">
        <v>198</v>
      </c>
      <c r="G8" s="166" t="s">
        <v>199</v>
      </c>
      <c r="H8" s="166" t="s">
        <v>200</v>
      </c>
      <c r="I8" s="167" t="s">
        <v>201</v>
      </c>
      <c r="J8" s="164"/>
      <c r="K8" s="165" t="s">
        <v>197</v>
      </c>
      <c r="L8" s="165" t="s">
        <v>202</v>
      </c>
      <c r="M8" s="166" t="s">
        <v>199</v>
      </c>
      <c r="N8" s="166" t="s">
        <v>200</v>
      </c>
      <c r="O8" s="167" t="s">
        <v>201</v>
      </c>
      <c r="P8" s="164"/>
      <c r="Q8" s="165" t="s">
        <v>197</v>
      </c>
      <c r="R8" s="165" t="s">
        <v>202</v>
      </c>
      <c r="S8" s="166" t="s">
        <v>199</v>
      </c>
      <c r="T8" s="166" t="s">
        <v>200</v>
      </c>
      <c r="U8" s="167" t="s">
        <v>201</v>
      </c>
      <c r="V8" s="164"/>
      <c r="W8" s="165" t="s">
        <v>197</v>
      </c>
      <c r="X8" s="165" t="s">
        <v>202</v>
      </c>
      <c r="Y8" s="166" t="s">
        <v>203</v>
      </c>
      <c r="Z8" s="166" t="s">
        <v>200</v>
      </c>
      <c r="AA8" s="167" t="s">
        <v>201</v>
      </c>
      <c r="AB8" s="164"/>
      <c r="AC8" s="165" t="s">
        <v>197</v>
      </c>
      <c r="AD8" s="165" t="s">
        <v>202</v>
      </c>
      <c r="AE8" s="166" t="s">
        <v>199</v>
      </c>
      <c r="AF8" s="166" t="s">
        <v>200</v>
      </c>
      <c r="AG8" s="168" t="s">
        <v>201</v>
      </c>
      <c r="AH8" s="164"/>
      <c r="AI8" s="165" t="s">
        <v>197</v>
      </c>
      <c r="AJ8" s="165"/>
      <c r="AK8" s="166" t="s">
        <v>199</v>
      </c>
      <c r="AL8" s="166" t="s">
        <v>200</v>
      </c>
      <c r="AM8" s="169" t="s">
        <v>201</v>
      </c>
    </row>
    <row r="9" spans="1:43" ht="15.75" customHeight="1">
      <c r="A9" s="91">
        <v>40131</v>
      </c>
      <c r="B9" s="170" t="s">
        <v>204</v>
      </c>
      <c r="C9" s="171"/>
      <c r="D9" s="172" t="s">
        <v>205</v>
      </c>
      <c r="E9" s="99" t="s">
        <v>206</v>
      </c>
      <c r="F9" s="173" t="s">
        <v>207</v>
      </c>
      <c r="G9" s="174">
        <v>2190</v>
      </c>
      <c r="H9" s="291"/>
      <c r="I9" s="175"/>
      <c r="J9" s="176" t="s">
        <v>205</v>
      </c>
      <c r="K9" s="99" t="s">
        <v>208</v>
      </c>
      <c r="L9" s="99" t="s">
        <v>209</v>
      </c>
      <c r="M9" s="101">
        <v>3790</v>
      </c>
      <c r="N9" s="291"/>
      <c r="O9" s="177"/>
      <c r="P9" s="491" t="s">
        <v>205</v>
      </c>
      <c r="Q9" s="426" t="s">
        <v>210</v>
      </c>
      <c r="R9" s="426" t="s">
        <v>211</v>
      </c>
      <c r="S9" s="430">
        <v>550</v>
      </c>
      <c r="T9" s="517"/>
      <c r="U9" s="177"/>
      <c r="V9" s="176"/>
      <c r="W9" s="426" t="s">
        <v>212</v>
      </c>
      <c r="X9" s="426" t="s">
        <v>213</v>
      </c>
      <c r="Y9" s="104">
        <v>0</v>
      </c>
      <c r="Z9" s="291"/>
      <c r="AA9" s="180"/>
      <c r="AB9" s="181"/>
      <c r="AC9" s="106"/>
      <c r="AD9" s="182"/>
      <c r="AE9" s="104"/>
      <c r="AF9" s="291"/>
      <c r="AG9" s="183"/>
      <c r="AH9" s="184"/>
      <c r="AI9" s="106"/>
      <c r="AJ9" s="106"/>
      <c r="AK9" s="104"/>
      <c r="AL9" s="291"/>
      <c r="AM9" s="185"/>
      <c r="AO9" s="495">
        <f>IF(H9=0,0,IF(H9&lt;=2000,1,IF(H9&lt;=4000,2,IF(H9&lt;=6000,3,4))))</f>
        <v>0</v>
      </c>
      <c r="AP9" s="495">
        <f>IF(N9+T19=0,0,IF(N9+T19&lt;=2000,1,IF(N9+T19&lt;=4000,2,IF(N9+T19&lt;=6000,3,4))))</f>
        <v>0</v>
      </c>
      <c r="AQ9" s="495"/>
    </row>
    <row r="10" spans="1:43" ht="16.5" customHeight="1">
      <c r="B10" s="186">
        <v>43100</v>
      </c>
      <c r="D10" s="176" t="s">
        <v>205</v>
      </c>
      <c r="E10" s="121" t="s">
        <v>214</v>
      </c>
      <c r="F10" s="100" t="s">
        <v>215</v>
      </c>
      <c r="G10" s="187">
        <v>930</v>
      </c>
      <c r="H10" s="291"/>
      <c r="I10" s="177"/>
      <c r="J10" s="176" t="s">
        <v>205</v>
      </c>
      <c r="K10" s="100" t="s">
        <v>216</v>
      </c>
      <c r="L10" s="100" t="s">
        <v>217</v>
      </c>
      <c r="M10" s="101">
        <v>2100</v>
      </c>
      <c r="N10" s="291"/>
      <c r="O10" s="175"/>
      <c r="P10" s="491" t="s">
        <v>205</v>
      </c>
      <c r="Q10" s="426" t="s">
        <v>218</v>
      </c>
      <c r="R10" s="426" t="s">
        <v>219</v>
      </c>
      <c r="S10" s="430">
        <v>1000</v>
      </c>
      <c r="T10" s="517"/>
      <c r="U10" s="188"/>
      <c r="V10" s="176"/>
      <c r="W10" s="426" t="s">
        <v>220</v>
      </c>
      <c r="X10" s="426" t="s">
        <v>221</v>
      </c>
      <c r="Y10" s="104">
        <v>0</v>
      </c>
      <c r="Z10" s="291"/>
      <c r="AA10" s="183"/>
      <c r="AB10" s="181"/>
      <c r="AC10" s="106"/>
      <c r="AD10" s="182"/>
      <c r="AE10" s="104"/>
      <c r="AF10" s="291"/>
      <c r="AG10" s="190"/>
      <c r="AH10" s="184"/>
      <c r="AI10" s="106"/>
      <c r="AJ10" s="106"/>
      <c r="AK10" s="104"/>
      <c r="AL10" s="291"/>
      <c r="AM10" s="191"/>
      <c r="AO10" s="495">
        <f>IF(H10=0,0,IF(H10&lt;=2000,1,IF(H10&lt;=4000,2,IF(H10&lt;=6000,3,4))))</f>
        <v>0</v>
      </c>
      <c r="AP10" s="495">
        <f>IF(N10+T20=0,0,IF(N10+T20&lt;=2000,1,IF(N10+T20&lt;=4000,2,IF(N10+T20&lt;=6000,3,4))))</f>
        <v>0</v>
      </c>
      <c r="AQ10" s="495"/>
    </row>
    <row r="11" spans="1:43" ht="16.5" customHeight="1">
      <c r="B11" s="192"/>
      <c r="D11" s="176" t="s">
        <v>205</v>
      </c>
      <c r="E11" s="100" t="s">
        <v>222</v>
      </c>
      <c r="F11" s="193" t="s">
        <v>223</v>
      </c>
      <c r="G11" s="194">
        <v>1540</v>
      </c>
      <c r="H11" s="291"/>
      <c r="I11" s="175"/>
      <c r="J11" s="176" t="s">
        <v>205</v>
      </c>
      <c r="K11" s="100" t="s">
        <v>224</v>
      </c>
      <c r="L11" s="100" t="s">
        <v>225</v>
      </c>
      <c r="M11" s="101">
        <v>1950</v>
      </c>
      <c r="N11" s="291"/>
      <c r="O11" s="188"/>
      <c r="P11" s="491" t="s">
        <v>205</v>
      </c>
      <c r="Q11" s="493" t="s">
        <v>226</v>
      </c>
      <c r="R11" s="426" t="s">
        <v>227</v>
      </c>
      <c r="S11" s="430">
        <v>1200</v>
      </c>
      <c r="T11" s="517"/>
      <c r="U11" s="188"/>
      <c r="V11" s="176"/>
      <c r="W11" s="426" t="s">
        <v>228</v>
      </c>
      <c r="X11" s="426" t="s">
        <v>229</v>
      </c>
      <c r="Y11" s="104">
        <v>0</v>
      </c>
      <c r="Z11" s="291"/>
      <c r="AA11" s="183"/>
      <c r="AB11" s="181"/>
      <c r="AC11" s="106"/>
      <c r="AD11" s="182"/>
      <c r="AE11" s="104"/>
      <c r="AF11" s="291"/>
      <c r="AG11" s="183"/>
      <c r="AH11" s="184"/>
      <c r="AI11" s="106"/>
      <c r="AJ11" s="106"/>
      <c r="AK11" s="104"/>
      <c r="AL11" s="291"/>
      <c r="AM11" s="185"/>
      <c r="AO11" s="495">
        <f>IF(H11+T9=0,0,IF(H11+T9&lt;=2000,1,IF(H11+T9&lt;=4000,2,IF(H11+T9&lt;=6000,3,4))))</f>
        <v>0</v>
      </c>
      <c r="AP11" s="495">
        <f>IF(N11+T21=0,0,IF(N11+T21&lt;=2000,1,IF(N11+T21&lt;=4000,2,IF(N11+T21&lt;=6000,3,4))))</f>
        <v>0</v>
      </c>
      <c r="AQ11" s="495"/>
    </row>
    <row r="12" spans="1:43" ht="16.5" customHeight="1">
      <c r="B12" s="192"/>
      <c r="D12" s="176" t="s">
        <v>205</v>
      </c>
      <c r="E12" s="100" t="s">
        <v>230</v>
      </c>
      <c r="F12" s="100" t="s">
        <v>231</v>
      </c>
      <c r="G12" s="195">
        <v>2170</v>
      </c>
      <c r="H12" s="291"/>
      <c r="I12" s="175"/>
      <c r="J12" s="176" t="s">
        <v>205</v>
      </c>
      <c r="K12" s="100" t="s">
        <v>232</v>
      </c>
      <c r="L12" s="100" t="s">
        <v>233</v>
      </c>
      <c r="M12" s="101">
        <v>2360</v>
      </c>
      <c r="N12" s="291"/>
      <c r="O12" s="188"/>
      <c r="P12" s="491" t="s">
        <v>205</v>
      </c>
      <c r="Q12" s="426" t="s">
        <v>234</v>
      </c>
      <c r="R12" s="426" t="s">
        <v>235</v>
      </c>
      <c r="S12" s="430">
        <v>580</v>
      </c>
      <c r="T12" s="517"/>
      <c r="U12" s="188"/>
      <c r="V12" s="176"/>
      <c r="W12" s="426" t="s">
        <v>236</v>
      </c>
      <c r="X12" s="426" t="s">
        <v>237</v>
      </c>
      <c r="Y12" s="104">
        <v>0</v>
      </c>
      <c r="Z12" s="291"/>
      <c r="AA12" s="183"/>
      <c r="AB12" s="181"/>
      <c r="AC12" s="106"/>
      <c r="AD12" s="182"/>
      <c r="AE12" s="104"/>
      <c r="AF12" s="291"/>
      <c r="AG12" s="183"/>
      <c r="AH12" s="184"/>
      <c r="AI12" s="106"/>
      <c r="AJ12" s="106"/>
      <c r="AK12" s="104"/>
      <c r="AL12" s="291"/>
      <c r="AM12" s="185"/>
      <c r="AO12" s="495">
        <f>IF(H12+T10=0,0,IF(H12+T10&lt;=2000,1,IF(H12+T10&lt;=4000,2,IF(H12+T10&lt;=6000,3,4))))</f>
        <v>0</v>
      </c>
      <c r="AP12" s="495">
        <f>IF(N12+T22=0,0,IF(N12+T22&lt;=2000,1,IF(N12+T22&lt;=4000,2,IF(N12+T22&lt;=6000,3,4))))</f>
        <v>0</v>
      </c>
      <c r="AQ12" s="495"/>
    </row>
    <row r="13" spans="1:43" ht="16.5" customHeight="1">
      <c r="B13" s="192"/>
      <c r="D13" s="176" t="s">
        <v>205</v>
      </c>
      <c r="E13" s="457" t="s">
        <v>238</v>
      </c>
      <c r="F13" s="109" t="s">
        <v>239</v>
      </c>
      <c r="G13" s="194">
        <v>4360</v>
      </c>
      <c r="H13" s="291"/>
      <c r="I13" s="175"/>
      <c r="J13" s="176" t="s">
        <v>205</v>
      </c>
      <c r="K13" s="100" t="s">
        <v>240</v>
      </c>
      <c r="L13" s="100" t="s">
        <v>241</v>
      </c>
      <c r="M13" s="101">
        <v>3700</v>
      </c>
      <c r="N13" s="291"/>
      <c r="O13" s="188"/>
      <c r="P13" s="491" t="s">
        <v>205</v>
      </c>
      <c r="Q13" s="428" t="s">
        <v>242</v>
      </c>
      <c r="R13" s="428" t="s">
        <v>243</v>
      </c>
      <c r="S13" s="430">
        <v>900</v>
      </c>
      <c r="T13" s="517"/>
      <c r="U13" s="188"/>
      <c r="V13" s="176"/>
      <c r="W13" s="426" t="s">
        <v>244</v>
      </c>
      <c r="X13" s="426" t="s">
        <v>245</v>
      </c>
      <c r="Y13" s="104">
        <v>0</v>
      </c>
      <c r="Z13" s="291"/>
      <c r="AA13" s="183"/>
      <c r="AB13" s="181"/>
      <c r="AC13" s="106"/>
      <c r="AD13" s="182"/>
      <c r="AE13" s="104"/>
      <c r="AF13" s="291"/>
      <c r="AG13" s="183"/>
      <c r="AH13" s="184"/>
      <c r="AI13" s="106"/>
      <c r="AJ13" s="106"/>
      <c r="AK13" s="104"/>
      <c r="AL13" s="291"/>
      <c r="AM13" s="185"/>
      <c r="AO13" s="495">
        <f>IF(H13+T11=0,0,IF(H13+T11&lt;=2000,1,IF(H13+T11&lt;=4000,2,IF(H13+T11&lt;=6000,3,4))))</f>
        <v>0</v>
      </c>
      <c r="AP13" s="495">
        <f t="shared" ref="AP13:AP32" si="0">IF(N13=0,0,IF(N13&lt;=2000,1,IF(N13&lt;=4000,2,IF(N13&lt;=6000,3,4))))</f>
        <v>0</v>
      </c>
      <c r="AQ13" s="495"/>
    </row>
    <row r="14" spans="1:43" ht="16.5" customHeight="1">
      <c r="B14" s="192"/>
      <c r="D14" s="176" t="s">
        <v>205</v>
      </c>
      <c r="E14" s="100" t="s">
        <v>246</v>
      </c>
      <c r="F14" s="100" t="s">
        <v>247</v>
      </c>
      <c r="G14" s="195">
        <v>2070</v>
      </c>
      <c r="H14" s="291"/>
      <c r="I14" s="188"/>
      <c r="J14" s="176" t="s">
        <v>205</v>
      </c>
      <c r="K14" s="100" t="s">
        <v>248</v>
      </c>
      <c r="L14" s="100" t="s">
        <v>249</v>
      </c>
      <c r="M14" s="101">
        <v>2140</v>
      </c>
      <c r="N14" s="291"/>
      <c r="O14" s="188"/>
      <c r="P14" s="491" t="s">
        <v>205</v>
      </c>
      <c r="Q14" s="428" t="s">
        <v>250</v>
      </c>
      <c r="R14" s="428" t="s">
        <v>251</v>
      </c>
      <c r="S14" s="430">
        <v>700</v>
      </c>
      <c r="T14" s="517"/>
      <c r="U14" s="188"/>
      <c r="V14" s="176"/>
      <c r="W14" s="492" t="s">
        <v>252</v>
      </c>
      <c r="X14" s="494" t="s">
        <v>253</v>
      </c>
      <c r="Y14" s="104">
        <v>0</v>
      </c>
      <c r="Z14" s="323"/>
      <c r="AA14" s="183"/>
      <c r="AB14" s="178"/>
      <c r="AC14" s="106"/>
      <c r="AD14" s="106"/>
      <c r="AE14" s="104"/>
      <c r="AF14" s="291"/>
      <c r="AG14" s="190"/>
      <c r="AH14" s="184"/>
      <c r="AI14" s="106"/>
      <c r="AJ14" s="106"/>
      <c r="AK14" s="104"/>
      <c r="AL14" s="291"/>
      <c r="AM14" s="191"/>
      <c r="AO14" s="495">
        <f>IF(H14+T12=0,0,IF(H14+T12&lt;=2000,1,IF(H14+T12&lt;=4000,2,IF(H14+T12&lt;=6000,3,4))))</f>
        <v>0</v>
      </c>
      <c r="AP14" s="495">
        <f t="shared" si="0"/>
        <v>0</v>
      </c>
      <c r="AQ14" s="496"/>
    </row>
    <row r="15" spans="1:43" ht="16.5" customHeight="1">
      <c r="B15" s="192"/>
      <c r="D15" s="176" t="s">
        <v>205</v>
      </c>
      <c r="E15" s="100" t="s">
        <v>254</v>
      </c>
      <c r="F15" s="100" t="s">
        <v>255</v>
      </c>
      <c r="G15" s="195">
        <v>2950</v>
      </c>
      <c r="H15" s="291"/>
      <c r="I15" s="188"/>
      <c r="J15" s="176" t="s">
        <v>205</v>
      </c>
      <c r="K15" s="100" t="s">
        <v>256</v>
      </c>
      <c r="L15" s="100" t="s">
        <v>257</v>
      </c>
      <c r="M15" s="101">
        <v>3480</v>
      </c>
      <c r="N15" s="291"/>
      <c r="O15" s="188"/>
      <c r="P15" s="491" t="s">
        <v>205</v>
      </c>
      <c r="Q15" s="428" t="s">
        <v>258</v>
      </c>
      <c r="R15" s="428" t="s">
        <v>259</v>
      </c>
      <c r="S15" s="430">
        <v>800</v>
      </c>
      <c r="T15" s="517"/>
      <c r="U15" s="188"/>
      <c r="V15" s="176"/>
      <c r="W15" s="426" t="s">
        <v>260</v>
      </c>
      <c r="X15" s="426" t="s">
        <v>261</v>
      </c>
      <c r="Y15" s="104">
        <v>0</v>
      </c>
      <c r="Z15" s="323"/>
      <c r="AA15" s="183"/>
      <c r="AB15" s="178"/>
      <c r="AC15" s="106"/>
      <c r="AD15" s="106"/>
      <c r="AE15" s="104"/>
      <c r="AF15" s="291"/>
      <c r="AG15" s="190"/>
      <c r="AH15" s="184"/>
      <c r="AI15" s="106"/>
      <c r="AJ15" s="106"/>
      <c r="AK15" s="104"/>
      <c r="AL15" s="291"/>
      <c r="AM15" s="191"/>
      <c r="AO15" s="495">
        <f>IF(H15=0,0,IF(H15&lt;=2000,1,IF(H15&lt;=4000,2,IF(H15&lt;=6000,3,4))))</f>
        <v>0</v>
      </c>
      <c r="AP15" s="495">
        <f t="shared" si="0"/>
        <v>0</v>
      </c>
      <c r="AQ15" s="496"/>
    </row>
    <row r="16" spans="1:43" ht="16.5" customHeight="1">
      <c r="B16" s="192"/>
      <c r="D16" s="176" t="s">
        <v>205</v>
      </c>
      <c r="E16" s="426" t="s">
        <v>262</v>
      </c>
      <c r="F16" s="427" t="s">
        <v>263</v>
      </c>
      <c r="G16" s="195">
        <v>3910</v>
      </c>
      <c r="H16" s="291"/>
      <c r="I16" s="188"/>
      <c r="J16" s="176" t="s">
        <v>205</v>
      </c>
      <c r="K16" s="100" t="s">
        <v>264</v>
      </c>
      <c r="L16" s="100" t="s">
        <v>265</v>
      </c>
      <c r="M16" s="101">
        <v>1890</v>
      </c>
      <c r="N16" s="291"/>
      <c r="O16" s="188"/>
      <c r="P16" s="491" t="s">
        <v>205</v>
      </c>
      <c r="Q16" s="493" t="s">
        <v>266</v>
      </c>
      <c r="R16" s="426" t="s">
        <v>267</v>
      </c>
      <c r="S16" s="430">
        <v>500</v>
      </c>
      <c r="T16" s="517"/>
      <c r="U16" s="188"/>
      <c r="V16" s="176"/>
      <c r="W16" s="426" t="s">
        <v>268</v>
      </c>
      <c r="X16" s="426" t="s">
        <v>269</v>
      </c>
      <c r="Y16" s="104">
        <v>0</v>
      </c>
      <c r="Z16" s="323"/>
      <c r="AA16" s="183"/>
      <c r="AB16" s="178"/>
      <c r="AC16" s="106"/>
      <c r="AD16" s="106"/>
      <c r="AE16" s="104"/>
      <c r="AF16" s="291"/>
      <c r="AG16" s="190"/>
      <c r="AH16" s="184"/>
      <c r="AI16" s="106"/>
      <c r="AJ16" s="106"/>
      <c r="AK16" s="104"/>
      <c r="AL16" s="291"/>
      <c r="AM16" s="191"/>
      <c r="AO16" s="495">
        <f>IF(H16+T13=0,0,IF(H16+T13&lt;=2000,1,IF(H16+T13&lt;=4000,2,IF(H16+T13&lt;=6000,3,4))))</f>
        <v>0</v>
      </c>
      <c r="AP16" s="495">
        <f>IF(N16+T23=0,0,IF(N16+T23&lt;=2000,1,IF(N16+T23&lt;=4000,2,IF(N16+T23&lt;=6000,3,4))))</f>
        <v>0</v>
      </c>
      <c r="AQ16" s="496"/>
    </row>
    <row r="17" spans="2:43" ht="16.5" customHeight="1">
      <c r="B17" s="192"/>
      <c r="D17" s="176" t="s">
        <v>205</v>
      </c>
      <c r="E17" s="426" t="s">
        <v>270</v>
      </c>
      <c r="F17" s="426" t="s">
        <v>271</v>
      </c>
      <c r="G17" s="195">
        <v>2410</v>
      </c>
      <c r="H17" s="291"/>
      <c r="I17" s="188"/>
      <c r="J17" s="176" t="s">
        <v>205</v>
      </c>
      <c r="K17" s="100" t="s">
        <v>272</v>
      </c>
      <c r="L17" s="100" t="s">
        <v>273</v>
      </c>
      <c r="M17" s="101">
        <v>2110</v>
      </c>
      <c r="N17" s="291"/>
      <c r="O17" s="188"/>
      <c r="P17" s="491" t="s">
        <v>205</v>
      </c>
      <c r="Q17" s="428" t="s">
        <v>274</v>
      </c>
      <c r="R17" s="428" t="s">
        <v>275</v>
      </c>
      <c r="S17" s="430">
        <v>500</v>
      </c>
      <c r="T17" s="517"/>
      <c r="U17" s="188"/>
      <c r="V17" s="176"/>
      <c r="W17" s="426" t="s">
        <v>276</v>
      </c>
      <c r="X17" s="426" t="s">
        <v>277</v>
      </c>
      <c r="Y17" s="104">
        <v>0</v>
      </c>
      <c r="Z17" s="291"/>
      <c r="AA17" s="183"/>
      <c r="AB17" s="178"/>
      <c r="AC17" s="106"/>
      <c r="AD17" s="106"/>
      <c r="AE17" s="104"/>
      <c r="AF17" s="291"/>
      <c r="AG17" s="190"/>
      <c r="AH17" s="184"/>
      <c r="AI17" s="106"/>
      <c r="AJ17" s="106"/>
      <c r="AK17" s="104"/>
      <c r="AL17" s="291"/>
      <c r="AM17" s="191"/>
      <c r="AO17" s="495">
        <f>IF(H17+T14=0,0,IF(H17+T14&lt;=2000,1,IF(H17+T14&lt;=4000,2,IF(H17+T14&lt;=6000,3,4))))</f>
        <v>0</v>
      </c>
      <c r="AP17" s="495">
        <f>IF(N17+T24=0,0,IF(N17+T24&lt;=2000,1,IF(N17+T24&lt;=4000,2,IF(N17+T24&lt;=6000,3,4))))</f>
        <v>0</v>
      </c>
      <c r="AQ17" s="496"/>
    </row>
    <row r="18" spans="2:43" ht="16.5" customHeight="1">
      <c r="B18" s="192"/>
      <c r="D18" s="176" t="s">
        <v>205</v>
      </c>
      <c r="E18" s="426" t="s">
        <v>278</v>
      </c>
      <c r="F18" s="427" t="s">
        <v>279</v>
      </c>
      <c r="G18" s="195">
        <v>1340</v>
      </c>
      <c r="H18" s="291"/>
      <c r="I18" s="188"/>
      <c r="J18" s="176" t="s">
        <v>205</v>
      </c>
      <c r="K18" s="100" t="s">
        <v>280</v>
      </c>
      <c r="L18" s="100" t="s">
        <v>281</v>
      </c>
      <c r="M18" s="101">
        <v>3340</v>
      </c>
      <c r="N18" s="291"/>
      <c r="O18" s="188"/>
      <c r="P18" s="491" t="s">
        <v>205</v>
      </c>
      <c r="Q18" s="426" t="s">
        <v>282</v>
      </c>
      <c r="R18" s="426" t="s">
        <v>283</v>
      </c>
      <c r="S18" s="430">
        <v>600</v>
      </c>
      <c r="T18" s="517"/>
      <c r="U18" s="188"/>
      <c r="V18" s="176"/>
      <c r="W18" s="426" t="s">
        <v>284</v>
      </c>
      <c r="X18" s="426" t="s">
        <v>285</v>
      </c>
      <c r="Y18" s="104">
        <v>0</v>
      </c>
      <c r="Z18" s="323"/>
      <c r="AA18" s="183"/>
      <c r="AB18" s="178"/>
      <c r="AC18" s="106"/>
      <c r="AD18" s="106"/>
      <c r="AE18" s="104"/>
      <c r="AF18" s="291"/>
      <c r="AG18" s="190"/>
      <c r="AH18" s="178"/>
      <c r="AI18" s="106"/>
      <c r="AJ18" s="106"/>
      <c r="AK18" s="104"/>
      <c r="AL18" s="291"/>
      <c r="AM18" s="191"/>
      <c r="AO18" s="495">
        <f>IF(H18+T15=0,0,IF(H18+T15&lt;=2000,1,IF(H18+T15&lt;=4000,2,IF(H18+T15&lt;=6000,3,4))))</f>
        <v>0</v>
      </c>
      <c r="AP18" s="495">
        <f t="shared" si="0"/>
        <v>0</v>
      </c>
      <c r="AQ18" s="496"/>
    </row>
    <row r="19" spans="2:43" ht="16.5" customHeight="1">
      <c r="B19" s="192"/>
      <c r="D19" s="176" t="s">
        <v>205</v>
      </c>
      <c r="E19" s="426" t="s">
        <v>286</v>
      </c>
      <c r="F19" s="426" t="s">
        <v>287</v>
      </c>
      <c r="G19" s="197">
        <v>1380</v>
      </c>
      <c r="H19" s="291"/>
      <c r="I19" s="188"/>
      <c r="J19" s="176" t="s">
        <v>205</v>
      </c>
      <c r="K19" s="100" t="s">
        <v>288</v>
      </c>
      <c r="L19" s="100" t="s">
        <v>289</v>
      </c>
      <c r="M19" s="101">
        <v>2960</v>
      </c>
      <c r="N19" s="291"/>
      <c r="O19" s="188"/>
      <c r="P19" s="491" t="s">
        <v>205</v>
      </c>
      <c r="Q19" s="492" t="s">
        <v>290</v>
      </c>
      <c r="R19" s="494" t="s">
        <v>291</v>
      </c>
      <c r="S19" s="430">
        <v>800</v>
      </c>
      <c r="T19" s="517"/>
      <c r="U19" s="188"/>
      <c r="V19" s="176"/>
      <c r="W19" s="428" t="s">
        <v>292</v>
      </c>
      <c r="X19" s="428" t="s">
        <v>293</v>
      </c>
      <c r="Y19" s="104">
        <v>0</v>
      </c>
      <c r="Z19" s="291"/>
      <c r="AA19" s="183"/>
      <c r="AB19" s="178"/>
      <c r="AC19" s="106"/>
      <c r="AD19" s="106"/>
      <c r="AE19" s="104"/>
      <c r="AF19" s="291"/>
      <c r="AG19" s="190"/>
      <c r="AH19" s="178"/>
      <c r="AI19" s="106"/>
      <c r="AJ19" s="106"/>
      <c r="AK19" s="104"/>
      <c r="AL19" s="291"/>
      <c r="AM19" s="191"/>
      <c r="AO19" s="495">
        <f t="shared" ref="AO19:AO26" si="1">IF(H19=0,0,IF(H19&lt;=2000,1,IF(H19&lt;=4000,2,IF(H19&lt;=6000,3,4))))</f>
        <v>0</v>
      </c>
      <c r="AP19" s="495">
        <f>IF(N19+T25=0,0,IF(N19+T25&lt;=2000,1,IF(N19+T25&lt;=4000,2,IF(N19+T25&lt;=6000,3,4))))</f>
        <v>0</v>
      </c>
      <c r="AQ19" s="496"/>
    </row>
    <row r="20" spans="2:43" ht="16.5" customHeight="1">
      <c r="B20" s="192"/>
      <c r="D20" s="176" t="s">
        <v>205</v>
      </c>
      <c r="E20" s="100" t="s">
        <v>294</v>
      </c>
      <c r="F20" s="100" t="s">
        <v>295</v>
      </c>
      <c r="G20" s="195">
        <v>2080</v>
      </c>
      <c r="H20" s="291"/>
      <c r="I20" s="188"/>
      <c r="J20" s="176" t="s">
        <v>205</v>
      </c>
      <c r="K20" s="100" t="s">
        <v>296</v>
      </c>
      <c r="L20" s="100" t="s">
        <v>297</v>
      </c>
      <c r="M20" s="101">
        <v>1820</v>
      </c>
      <c r="N20" s="291"/>
      <c r="O20" s="175"/>
      <c r="P20" s="491" t="s">
        <v>205</v>
      </c>
      <c r="Q20" s="426" t="s">
        <v>298</v>
      </c>
      <c r="R20" s="426" t="s">
        <v>299</v>
      </c>
      <c r="S20" s="430">
        <v>450</v>
      </c>
      <c r="T20" s="517"/>
      <c r="U20" s="188"/>
      <c r="V20" s="176"/>
      <c r="W20" s="428" t="s">
        <v>300</v>
      </c>
      <c r="X20" s="428" t="s">
        <v>301</v>
      </c>
      <c r="Y20" s="104">
        <v>0</v>
      </c>
      <c r="Z20" s="291"/>
      <c r="AA20" s="183"/>
      <c r="AB20" s="178"/>
      <c r="AC20" s="106"/>
      <c r="AD20" s="106"/>
      <c r="AE20" s="104"/>
      <c r="AF20" s="291"/>
      <c r="AG20" s="190"/>
      <c r="AH20" s="178"/>
      <c r="AI20" s="106"/>
      <c r="AJ20" s="106"/>
      <c r="AK20" s="104"/>
      <c r="AL20" s="291"/>
      <c r="AM20" s="191"/>
      <c r="AO20" s="495">
        <f t="shared" si="1"/>
        <v>0</v>
      </c>
      <c r="AP20" s="495">
        <f t="shared" si="0"/>
        <v>0</v>
      </c>
      <c r="AQ20" s="496"/>
    </row>
    <row r="21" spans="2:43" ht="16.5" customHeight="1">
      <c r="B21" s="192"/>
      <c r="D21" s="176" t="s">
        <v>205</v>
      </c>
      <c r="E21" s="100" t="s">
        <v>302</v>
      </c>
      <c r="F21" s="100" t="s">
        <v>303</v>
      </c>
      <c r="G21" s="195">
        <v>1380</v>
      </c>
      <c r="H21" s="291"/>
      <c r="I21" s="188"/>
      <c r="J21" s="176" t="s">
        <v>205</v>
      </c>
      <c r="K21" s="100" t="s">
        <v>304</v>
      </c>
      <c r="L21" s="100" t="s">
        <v>305</v>
      </c>
      <c r="M21" s="101">
        <v>2500</v>
      </c>
      <c r="N21" s="291"/>
      <c r="O21" s="175"/>
      <c r="P21" s="491" t="s">
        <v>205</v>
      </c>
      <c r="Q21" s="426" t="s">
        <v>306</v>
      </c>
      <c r="R21" s="426" t="s">
        <v>307</v>
      </c>
      <c r="S21" s="430">
        <v>520</v>
      </c>
      <c r="T21" s="517"/>
      <c r="U21" s="188"/>
      <c r="V21" s="176"/>
      <c r="W21" s="428" t="s">
        <v>308</v>
      </c>
      <c r="X21" s="428" t="s">
        <v>309</v>
      </c>
      <c r="Y21" s="104">
        <v>0</v>
      </c>
      <c r="Z21" s="291"/>
      <c r="AA21" s="183"/>
      <c r="AB21" s="178"/>
      <c r="AC21" s="106"/>
      <c r="AD21" s="106"/>
      <c r="AE21" s="104"/>
      <c r="AF21" s="291"/>
      <c r="AG21" s="190"/>
      <c r="AH21" s="178"/>
      <c r="AI21" s="106"/>
      <c r="AJ21" s="106"/>
      <c r="AK21" s="104"/>
      <c r="AL21" s="291"/>
      <c r="AM21" s="191"/>
      <c r="AO21" s="495">
        <f t="shared" si="1"/>
        <v>0</v>
      </c>
      <c r="AP21" s="495">
        <f t="shared" si="0"/>
        <v>0</v>
      </c>
      <c r="AQ21" s="496"/>
    </row>
    <row r="22" spans="2:43" ht="16.5" customHeight="1">
      <c r="B22" s="192"/>
      <c r="D22" s="176" t="s">
        <v>205</v>
      </c>
      <c r="E22" s="100" t="s">
        <v>310</v>
      </c>
      <c r="F22" s="100" t="s">
        <v>311</v>
      </c>
      <c r="G22" s="195">
        <v>1140</v>
      </c>
      <c r="H22" s="291"/>
      <c r="I22" s="188"/>
      <c r="J22" s="176" t="s">
        <v>205</v>
      </c>
      <c r="K22" s="100" t="s">
        <v>312</v>
      </c>
      <c r="L22" s="100" t="s">
        <v>313</v>
      </c>
      <c r="M22" s="101">
        <v>1710</v>
      </c>
      <c r="N22" s="291"/>
      <c r="O22" s="175"/>
      <c r="P22" s="491" t="s">
        <v>205</v>
      </c>
      <c r="Q22" s="426" t="s">
        <v>314</v>
      </c>
      <c r="R22" s="426" t="s">
        <v>315</v>
      </c>
      <c r="S22" s="430">
        <v>300</v>
      </c>
      <c r="T22" s="517"/>
      <c r="U22" s="175"/>
      <c r="V22" s="176"/>
      <c r="W22" s="428" t="s">
        <v>316</v>
      </c>
      <c r="X22" s="428" t="s">
        <v>317</v>
      </c>
      <c r="Y22" s="104">
        <v>0</v>
      </c>
      <c r="Z22" s="291"/>
      <c r="AA22" s="183"/>
      <c r="AB22" s="178"/>
      <c r="AC22" s="106"/>
      <c r="AD22" s="106"/>
      <c r="AE22" s="104"/>
      <c r="AF22" s="291"/>
      <c r="AG22" s="190"/>
      <c r="AH22" s="178"/>
      <c r="AI22" s="106"/>
      <c r="AJ22" s="106"/>
      <c r="AK22" s="104"/>
      <c r="AL22" s="291"/>
      <c r="AM22" s="191"/>
      <c r="AO22" s="495">
        <f t="shared" si="1"/>
        <v>0</v>
      </c>
      <c r="AP22" s="495">
        <f t="shared" si="0"/>
        <v>0</v>
      </c>
      <c r="AQ22" s="496"/>
    </row>
    <row r="23" spans="2:43" ht="16.5" customHeight="1">
      <c r="B23" s="192"/>
      <c r="D23" s="176" t="s">
        <v>205</v>
      </c>
      <c r="E23" s="100" t="s">
        <v>318</v>
      </c>
      <c r="F23" s="100" t="s">
        <v>319</v>
      </c>
      <c r="G23" s="195">
        <v>2660</v>
      </c>
      <c r="H23" s="291"/>
      <c r="I23" s="175"/>
      <c r="J23" s="176" t="s">
        <v>205</v>
      </c>
      <c r="K23" s="100" t="s">
        <v>320</v>
      </c>
      <c r="L23" s="100" t="s">
        <v>321</v>
      </c>
      <c r="M23" s="101">
        <v>1850</v>
      </c>
      <c r="N23" s="291"/>
      <c r="O23" s="175"/>
      <c r="P23" s="491" t="s">
        <v>205</v>
      </c>
      <c r="Q23" s="428" t="s">
        <v>322</v>
      </c>
      <c r="R23" s="428" t="s">
        <v>323</v>
      </c>
      <c r="S23" s="430">
        <v>500</v>
      </c>
      <c r="T23" s="517"/>
      <c r="U23" s="175"/>
      <c r="V23" s="176"/>
      <c r="W23" s="428" t="s">
        <v>324</v>
      </c>
      <c r="X23" s="428" t="s">
        <v>325</v>
      </c>
      <c r="Y23" s="104">
        <v>0</v>
      </c>
      <c r="Z23" s="291"/>
      <c r="AA23" s="190"/>
      <c r="AB23" s="178"/>
      <c r="AC23" s="106"/>
      <c r="AD23" s="106"/>
      <c r="AE23" s="104"/>
      <c r="AF23" s="291"/>
      <c r="AG23" s="190"/>
      <c r="AH23" s="178"/>
      <c r="AI23" s="106"/>
      <c r="AJ23" s="106"/>
      <c r="AK23" s="104"/>
      <c r="AL23" s="291"/>
      <c r="AM23" s="191"/>
      <c r="AO23" s="495">
        <f>IF(H23+T16=0,0,IF(H23+T16&lt;=2000,1,IF(H23+T16&lt;=4000,2,IF(H23+T16&lt;=6000,3,4))))</f>
        <v>0</v>
      </c>
      <c r="AP23" s="495">
        <f t="shared" si="0"/>
        <v>0</v>
      </c>
      <c r="AQ23" s="496"/>
    </row>
    <row r="24" spans="2:43" ht="16.5" customHeight="1">
      <c r="B24" s="192"/>
      <c r="D24" s="176" t="s">
        <v>205</v>
      </c>
      <c r="E24" s="457" t="s">
        <v>326</v>
      </c>
      <c r="F24" s="193" t="s">
        <v>327</v>
      </c>
      <c r="G24" s="194">
        <v>2070</v>
      </c>
      <c r="H24" s="291"/>
      <c r="I24" s="175"/>
      <c r="J24" s="176" t="s">
        <v>205</v>
      </c>
      <c r="K24" s="100" t="s">
        <v>328</v>
      </c>
      <c r="L24" s="100" t="s">
        <v>329</v>
      </c>
      <c r="M24" s="101">
        <v>1940</v>
      </c>
      <c r="N24" s="291"/>
      <c r="O24" s="175"/>
      <c r="P24" s="491" t="s">
        <v>205</v>
      </c>
      <c r="Q24" s="428" t="s">
        <v>330</v>
      </c>
      <c r="R24" s="428" t="s">
        <v>331</v>
      </c>
      <c r="S24" s="430">
        <v>500</v>
      </c>
      <c r="T24" s="517"/>
      <c r="U24" s="175"/>
      <c r="V24" s="176"/>
      <c r="W24" s="428" t="s">
        <v>332</v>
      </c>
      <c r="X24" s="428" t="s">
        <v>333</v>
      </c>
      <c r="Y24" s="104">
        <v>0</v>
      </c>
      <c r="Z24" s="291"/>
      <c r="AA24" s="190"/>
      <c r="AB24" s="178"/>
      <c r="AC24" s="106"/>
      <c r="AD24" s="106"/>
      <c r="AE24" s="104"/>
      <c r="AF24" s="291"/>
      <c r="AG24" s="190"/>
      <c r="AH24" s="178"/>
      <c r="AI24" s="106"/>
      <c r="AJ24" s="106"/>
      <c r="AK24" s="104"/>
      <c r="AL24" s="291"/>
      <c r="AM24" s="191"/>
      <c r="AO24" s="495">
        <f>IF(H24+T17=0,0,IF(H24+T17&lt;=2000,1,IF(H24+T17&lt;=4000,2,IF(H24+T17&lt;=6000,3,4))))</f>
        <v>0</v>
      </c>
      <c r="AP24" s="495">
        <f t="shared" si="0"/>
        <v>0</v>
      </c>
      <c r="AQ24" s="496"/>
    </row>
    <row r="25" spans="2:43" ht="16.5" customHeight="1">
      <c r="B25" s="192"/>
      <c r="D25" s="176" t="s">
        <v>205</v>
      </c>
      <c r="E25" s="100" t="s">
        <v>334</v>
      </c>
      <c r="F25" s="100" t="s">
        <v>335</v>
      </c>
      <c r="G25" s="195">
        <v>1820</v>
      </c>
      <c r="H25" s="291"/>
      <c r="I25" s="175"/>
      <c r="J25" s="176" t="s">
        <v>205</v>
      </c>
      <c r="K25" s="100" t="s">
        <v>336</v>
      </c>
      <c r="L25" s="100" t="s">
        <v>337</v>
      </c>
      <c r="M25" s="101">
        <v>1120</v>
      </c>
      <c r="N25" s="291"/>
      <c r="O25" s="175"/>
      <c r="P25" s="491" t="s">
        <v>205</v>
      </c>
      <c r="Q25" s="428" t="s">
        <v>338</v>
      </c>
      <c r="R25" s="428" t="s">
        <v>339</v>
      </c>
      <c r="S25" s="430">
        <v>1000</v>
      </c>
      <c r="T25" s="517"/>
      <c r="U25" s="175"/>
      <c r="V25" s="176"/>
      <c r="W25" s="428" t="s">
        <v>340</v>
      </c>
      <c r="X25" s="428" t="s">
        <v>341</v>
      </c>
      <c r="Y25" s="104">
        <v>0</v>
      </c>
      <c r="Z25" s="291"/>
      <c r="AA25" s="190"/>
      <c r="AB25" s="178"/>
      <c r="AC25" s="106"/>
      <c r="AD25" s="106"/>
      <c r="AE25" s="104"/>
      <c r="AF25" s="291"/>
      <c r="AG25" s="190"/>
      <c r="AH25" s="178"/>
      <c r="AI25" s="106"/>
      <c r="AJ25" s="106"/>
      <c r="AK25" s="104"/>
      <c r="AL25" s="291"/>
      <c r="AM25" s="191"/>
      <c r="AO25" s="495">
        <f t="shared" si="1"/>
        <v>0</v>
      </c>
      <c r="AP25" s="495">
        <f t="shared" si="0"/>
        <v>0</v>
      </c>
      <c r="AQ25" s="496"/>
    </row>
    <row r="26" spans="2:43" ht="16.5" customHeight="1">
      <c r="B26" s="198"/>
      <c r="D26" s="176" t="s">
        <v>205</v>
      </c>
      <c r="E26" s="100" t="s">
        <v>342</v>
      </c>
      <c r="F26" s="100" t="s">
        <v>343</v>
      </c>
      <c r="G26" s="187">
        <v>2820</v>
      </c>
      <c r="H26" s="291"/>
      <c r="I26" s="175"/>
      <c r="J26" s="176" t="s">
        <v>205</v>
      </c>
      <c r="K26" s="100" t="s">
        <v>344</v>
      </c>
      <c r="L26" s="100" t="s">
        <v>345</v>
      </c>
      <c r="M26" s="101">
        <v>4600</v>
      </c>
      <c r="N26" s="291"/>
      <c r="O26" s="175"/>
      <c r="P26" s="491" t="s">
        <v>205</v>
      </c>
      <c r="Q26" s="428" t="s">
        <v>346</v>
      </c>
      <c r="R26" s="428" t="s">
        <v>347</v>
      </c>
      <c r="S26" s="430">
        <v>1500</v>
      </c>
      <c r="T26" s="517"/>
      <c r="U26" s="175"/>
      <c r="V26" s="176"/>
      <c r="W26" s="428" t="s">
        <v>348</v>
      </c>
      <c r="X26" s="428" t="s">
        <v>349</v>
      </c>
      <c r="Y26" s="104">
        <v>0</v>
      </c>
      <c r="Z26" s="291"/>
      <c r="AA26" s="190"/>
      <c r="AB26" s="178"/>
      <c r="AC26" s="106"/>
      <c r="AD26" s="106"/>
      <c r="AE26" s="104"/>
      <c r="AF26" s="291"/>
      <c r="AG26" s="190"/>
      <c r="AH26" s="178"/>
      <c r="AI26" s="106"/>
      <c r="AJ26" s="106"/>
      <c r="AK26" s="104"/>
      <c r="AL26" s="291"/>
      <c r="AM26" s="191"/>
      <c r="AO26" s="495">
        <f t="shared" si="1"/>
        <v>0</v>
      </c>
      <c r="AP26" s="495">
        <f>IF(N26+T26=0,0,IF(N26+T26&lt;=2000,1,IF(N26+T26&lt;=4000,2,IF(N26+T26&lt;=6000,3,4))))</f>
        <v>0</v>
      </c>
      <c r="AQ26" s="496"/>
    </row>
    <row r="27" spans="2:43" ht="16.5" customHeight="1">
      <c r="B27" s="192"/>
      <c r="D27" s="176" t="s">
        <v>205</v>
      </c>
      <c r="E27" s="100" t="s">
        <v>350</v>
      </c>
      <c r="F27" s="100" t="s">
        <v>351</v>
      </c>
      <c r="G27" s="195">
        <v>2190</v>
      </c>
      <c r="H27" s="291"/>
      <c r="I27" s="175"/>
      <c r="J27" s="176" t="s">
        <v>205</v>
      </c>
      <c r="K27" s="100" t="s">
        <v>352</v>
      </c>
      <c r="L27" s="100" t="s">
        <v>353</v>
      </c>
      <c r="M27" s="199">
        <v>1270</v>
      </c>
      <c r="N27" s="291"/>
      <c r="O27" s="175"/>
      <c r="P27" s="491"/>
      <c r="Q27" s="426"/>
      <c r="R27" s="426"/>
      <c r="S27" s="436"/>
      <c r="T27" s="291"/>
      <c r="U27" s="175"/>
      <c r="V27" s="178"/>
      <c r="W27" s="428" t="s">
        <v>354</v>
      </c>
      <c r="X27" s="428" t="s">
        <v>355</v>
      </c>
      <c r="Y27" s="104">
        <v>0</v>
      </c>
      <c r="Z27" s="291"/>
      <c r="AA27" s="190"/>
      <c r="AB27" s="178"/>
      <c r="AC27" s="106"/>
      <c r="AD27" s="106"/>
      <c r="AE27" s="104"/>
      <c r="AF27" s="291"/>
      <c r="AG27" s="190"/>
      <c r="AH27" s="178"/>
      <c r="AI27" s="106"/>
      <c r="AJ27" s="106"/>
      <c r="AK27" s="104"/>
      <c r="AL27" s="291"/>
      <c r="AM27" s="191"/>
      <c r="AO27" s="495">
        <f>IF(H27+T18=0,0,IF(H27+T18&lt;=2000,1,IF(H27+T18&lt;=4000,2,IF(H27+T18&lt;=6000,3,4))))</f>
        <v>0</v>
      </c>
      <c r="AP27" s="495">
        <f t="shared" si="0"/>
        <v>0</v>
      </c>
      <c r="AQ27" s="496"/>
    </row>
    <row r="28" spans="2:43" ht="16.5" customHeight="1">
      <c r="B28" s="192"/>
      <c r="D28" s="172"/>
      <c r="E28" s="100" t="s">
        <v>356</v>
      </c>
      <c r="F28" s="100" t="s">
        <v>357</v>
      </c>
      <c r="G28" s="200" t="s">
        <v>358</v>
      </c>
      <c r="H28" s="291"/>
      <c r="I28" s="175"/>
      <c r="J28" s="172" t="s">
        <v>359</v>
      </c>
      <c r="K28" s="100" t="s">
        <v>360</v>
      </c>
      <c r="L28" s="100" t="s">
        <v>361</v>
      </c>
      <c r="M28" s="199">
        <v>2570</v>
      </c>
      <c r="N28" s="291"/>
      <c r="O28" s="175"/>
      <c r="P28" s="176"/>
      <c r="Q28" s="100"/>
      <c r="R28" s="110"/>
      <c r="S28" s="179"/>
      <c r="T28" s="291"/>
      <c r="U28" s="175"/>
      <c r="V28" s="178"/>
      <c r="W28" s="428" t="s">
        <v>362</v>
      </c>
      <c r="X28" s="428" t="s">
        <v>363</v>
      </c>
      <c r="Y28" s="104">
        <v>0</v>
      </c>
      <c r="Z28" s="291"/>
      <c r="AA28" s="190"/>
      <c r="AB28" s="178"/>
      <c r="AC28" s="106"/>
      <c r="AD28" s="106"/>
      <c r="AE28" s="104"/>
      <c r="AF28" s="291"/>
      <c r="AG28" s="190"/>
      <c r="AH28" s="178"/>
      <c r="AI28" s="106"/>
      <c r="AJ28" s="106"/>
      <c r="AK28" s="104"/>
      <c r="AL28" s="291"/>
      <c r="AM28" s="191"/>
      <c r="AO28" s="495"/>
      <c r="AP28" s="495">
        <f t="shared" si="0"/>
        <v>0</v>
      </c>
      <c r="AQ28" s="496"/>
    </row>
    <row r="29" spans="2:43" ht="16.5" customHeight="1">
      <c r="B29" s="192"/>
      <c r="D29" s="172"/>
      <c r="E29" s="100" t="s">
        <v>364</v>
      </c>
      <c r="F29" s="100" t="s">
        <v>365</v>
      </c>
      <c r="G29" s="200" t="s">
        <v>358</v>
      </c>
      <c r="H29" s="291"/>
      <c r="I29" s="175"/>
      <c r="J29" s="172" t="s">
        <v>366</v>
      </c>
      <c r="K29" s="100" t="s">
        <v>367</v>
      </c>
      <c r="L29" s="100" t="s">
        <v>368</v>
      </c>
      <c r="M29" s="101">
        <v>1150</v>
      </c>
      <c r="N29" s="291"/>
      <c r="O29" s="175"/>
      <c r="P29" s="176"/>
      <c r="Q29" s="100"/>
      <c r="R29" s="110"/>
      <c r="S29" s="179"/>
      <c r="T29" s="291"/>
      <c r="U29" s="175"/>
      <c r="V29" s="178"/>
      <c r="W29" s="428" t="s">
        <v>369</v>
      </c>
      <c r="X29" s="428" t="s">
        <v>370</v>
      </c>
      <c r="Y29" s="104">
        <v>0</v>
      </c>
      <c r="Z29" s="291"/>
      <c r="AA29" s="190"/>
      <c r="AB29" s="178"/>
      <c r="AC29" s="106"/>
      <c r="AD29" s="106"/>
      <c r="AE29" s="104"/>
      <c r="AF29" s="291"/>
      <c r="AG29" s="190"/>
      <c r="AH29" s="178"/>
      <c r="AI29" s="106"/>
      <c r="AJ29" s="106"/>
      <c r="AK29" s="104"/>
      <c r="AL29" s="291"/>
      <c r="AM29" s="191"/>
      <c r="AO29" s="495"/>
      <c r="AP29" s="495">
        <f t="shared" si="0"/>
        <v>0</v>
      </c>
      <c r="AQ29" s="496"/>
    </row>
    <row r="30" spans="2:43" ht="16.5" customHeight="1">
      <c r="B30" s="192"/>
      <c r="D30" s="172"/>
      <c r="E30" s="100" t="s">
        <v>371</v>
      </c>
      <c r="F30" s="100" t="s">
        <v>372</v>
      </c>
      <c r="G30" s="200" t="s">
        <v>358</v>
      </c>
      <c r="H30" s="291"/>
      <c r="I30" s="201"/>
      <c r="J30" s="176" t="s">
        <v>366</v>
      </c>
      <c r="K30" s="426" t="s">
        <v>373</v>
      </c>
      <c r="L30" s="426" t="s">
        <v>374</v>
      </c>
      <c r="M30" s="444">
        <v>1250</v>
      </c>
      <c r="N30" s="291"/>
      <c r="O30" s="175"/>
      <c r="P30" s="176"/>
      <c r="Q30" s="100"/>
      <c r="R30" s="110"/>
      <c r="S30" s="179"/>
      <c r="T30" s="291"/>
      <c r="U30" s="175"/>
      <c r="V30" s="178"/>
      <c r="W30" s="428" t="s">
        <v>375</v>
      </c>
      <c r="X30" s="428" t="s">
        <v>376</v>
      </c>
      <c r="Y30" s="104">
        <v>0</v>
      </c>
      <c r="Z30" s="291"/>
      <c r="AA30" s="190"/>
      <c r="AB30" s="178"/>
      <c r="AC30" s="106"/>
      <c r="AD30" s="106"/>
      <c r="AE30" s="104"/>
      <c r="AF30" s="291"/>
      <c r="AG30" s="190"/>
      <c r="AH30" s="178"/>
      <c r="AI30" s="106"/>
      <c r="AJ30" s="106"/>
      <c r="AK30" s="104"/>
      <c r="AL30" s="291"/>
      <c r="AM30" s="191"/>
      <c r="AO30" s="196"/>
      <c r="AP30" s="95">
        <f t="shared" si="0"/>
        <v>0</v>
      </c>
      <c r="AQ30" s="196"/>
    </row>
    <row r="31" spans="2:43" ht="16.5" customHeight="1">
      <c r="B31" s="170"/>
      <c r="D31" s="172"/>
      <c r="E31" s="100" t="s">
        <v>377</v>
      </c>
      <c r="F31" s="100" t="s">
        <v>378</v>
      </c>
      <c r="G31" s="200" t="s">
        <v>358</v>
      </c>
      <c r="H31" s="291"/>
      <c r="I31" s="201"/>
      <c r="J31" s="176" t="s">
        <v>366</v>
      </c>
      <c r="K31" s="426" t="s">
        <v>379</v>
      </c>
      <c r="L31" s="426" t="s">
        <v>380</v>
      </c>
      <c r="M31" s="444">
        <v>2350</v>
      </c>
      <c r="N31" s="291"/>
      <c r="O31" s="175"/>
      <c r="P31" s="176"/>
      <c r="Q31" s="100"/>
      <c r="R31" s="110"/>
      <c r="S31" s="179"/>
      <c r="T31" s="291"/>
      <c r="U31" s="175"/>
      <c r="V31" s="181"/>
      <c r="W31" s="428" t="s">
        <v>381</v>
      </c>
      <c r="X31" s="429" t="s">
        <v>382</v>
      </c>
      <c r="Y31" s="104">
        <v>0</v>
      </c>
      <c r="Z31" s="291"/>
      <c r="AA31" s="190"/>
      <c r="AB31" s="181"/>
      <c r="AC31" s="106"/>
      <c r="AD31" s="182"/>
      <c r="AE31" s="104"/>
      <c r="AF31" s="291"/>
      <c r="AG31" s="190"/>
      <c r="AH31" s="178"/>
      <c r="AI31" s="106"/>
      <c r="AJ31" s="106"/>
      <c r="AK31" s="104"/>
      <c r="AL31" s="291"/>
      <c r="AM31" s="191"/>
      <c r="AO31" s="196"/>
      <c r="AP31" s="95">
        <f t="shared" si="0"/>
        <v>0</v>
      </c>
      <c r="AQ31" s="196"/>
    </row>
    <row r="32" spans="2:43" ht="16.5" customHeight="1">
      <c r="B32" s="170"/>
      <c r="D32" s="181"/>
      <c r="E32" s="100" t="s">
        <v>383</v>
      </c>
      <c r="F32" s="100" t="s">
        <v>384</v>
      </c>
      <c r="G32" s="200" t="s">
        <v>358</v>
      </c>
      <c r="H32" s="291"/>
      <c r="I32" s="201"/>
      <c r="J32" s="176" t="s">
        <v>366</v>
      </c>
      <c r="K32" s="426" t="s">
        <v>385</v>
      </c>
      <c r="L32" s="426" t="s">
        <v>386</v>
      </c>
      <c r="M32" s="445">
        <v>730</v>
      </c>
      <c r="N32" s="291"/>
      <c r="O32" s="175"/>
      <c r="P32" s="176"/>
      <c r="Q32" s="100"/>
      <c r="R32" s="110"/>
      <c r="S32" s="179"/>
      <c r="T32" s="291"/>
      <c r="U32" s="175"/>
      <c r="V32" s="181"/>
      <c r="W32" s="428" t="s">
        <v>387</v>
      </c>
      <c r="X32" s="429" t="s">
        <v>388</v>
      </c>
      <c r="Y32" s="104">
        <v>0</v>
      </c>
      <c r="Z32" s="291"/>
      <c r="AA32" s="190"/>
      <c r="AB32" s="181"/>
      <c r="AC32" s="106"/>
      <c r="AD32" s="182"/>
      <c r="AE32" s="104"/>
      <c r="AF32" s="291"/>
      <c r="AG32" s="190"/>
      <c r="AH32" s="178"/>
      <c r="AI32" s="106"/>
      <c r="AJ32" s="106"/>
      <c r="AK32" s="104"/>
      <c r="AL32" s="291"/>
      <c r="AM32" s="191"/>
      <c r="AO32" s="196"/>
      <c r="AP32" s="95">
        <f t="shared" si="0"/>
        <v>0</v>
      </c>
      <c r="AQ32" s="95"/>
    </row>
    <row r="33" spans="2:43" ht="16.5" customHeight="1">
      <c r="B33" s="192"/>
      <c r="D33" s="181"/>
      <c r="E33" s="100" t="s">
        <v>389</v>
      </c>
      <c r="F33" s="100"/>
      <c r="G33" s="200" t="s">
        <v>358</v>
      </c>
      <c r="H33" s="291"/>
      <c r="I33" s="202"/>
      <c r="J33" s="176"/>
      <c r="K33" s="426" t="s">
        <v>390</v>
      </c>
      <c r="L33" s="426"/>
      <c r="M33" s="460" t="s">
        <v>358</v>
      </c>
      <c r="N33" s="291"/>
      <c r="O33" s="175"/>
      <c r="P33" s="176"/>
      <c r="Q33" s="100"/>
      <c r="R33" s="110"/>
      <c r="S33" s="179"/>
      <c r="T33" s="291"/>
      <c r="U33" s="175"/>
      <c r="V33" s="181"/>
      <c r="W33" s="428" t="s">
        <v>391</v>
      </c>
      <c r="X33" s="429" t="s">
        <v>392</v>
      </c>
      <c r="Y33" s="104">
        <v>0</v>
      </c>
      <c r="Z33" s="291"/>
      <c r="AA33" s="190"/>
      <c r="AB33" s="181"/>
      <c r="AC33" s="106"/>
      <c r="AD33" s="182"/>
      <c r="AE33" s="104"/>
      <c r="AF33" s="291"/>
      <c r="AG33" s="190"/>
      <c r="AH33" s="178"/>
      <c r="AI33" s="106"/>
      <c r="AJ33" s="106"/>
      <c r="AK33" s="104"/>
      <c r="AL33" s="291"/>
      <c r="AM33" s="191"/>
      <c r="AO33" s="196"/>
      <c r="AP33" s="95"/>
      <c r="AQ33" s="95"/>
    </row>
    <row r="34" spans="2:43" ht="16.5" customHeight="1">
      <c r="B34" s="192"/>
      <c r="D34" s="172"/>
      <c r="E34" s="100" t="s">
        <v>393</v>
      </c>
      <c r="F34" s="100" t="s">
        <v>394</v>
      </c>
      <c r="G34" s="203" t="s">
        <v>358</v>
      </c>
      <c r="H34" s="291"/>
      <c r="I34" s="202"/>
      <c r="J34" s="178"/>
      <c r="K34" s="426" t="s">
        <v>395</v>
      </c>
      <c r="L34" s="426"/>
      <c r="M34" s="460" t="s">
        <v>358</v>
      </c>
      <c r="N34" s="291"/>
      <c r="O34" s="175"/>
      <c r="P34" s="176"/>
      <c r="Q34" s="100"/>
      <c r="R34" s="110"/>
      <c r="S34" s="179"/>
      <c r="T34" s="291"/>
      <c r="U34" s="202"/>
      <c r="V34" s="181"/>
      <c r="W34" s="106"/>
      <c r="X34" s="182"/>
      <c r="Y34" s="104"/>
      <c r="Z34" s="291"/>
      <c r="AA34" s="190"/>
      <c r="AB34" s="181"/>
      <c r="AC34" s="106"/>
      <c r="AD34" s="182"/>
      <c r="AE34" s="104"/>
      <c r="AF34" s="291"/>
      <c r="AG34" s="190"/>
      <c r="AH34" s="178"/>
      <c r="AI34" s="106"/>
      <c r="AJ34" s="106"/>
      <c r="AK34" s="104"/>
      <c r="AL34" s="291"/>
      <c r="AM34" s="191"/>
      <c r="AO34" s="196"/>
      <c r="AP34" s="95"/>
      <c r="AQ34" s="95"/>
    </row>
    <row r="35" spans="2:43" ht="16.5" customHeight="1">
      <c r="B35" s="192"/>
      <c r="D35" s="172"/>
      <c r="E35" s="100" t="s">
        <v>396</v>
      </c>
      <c r="F35" s="100" t="s">
        <v>397</v>
      </c>
      <c r="G35" s="203" t="s">
        <v>398</v>
      </c>
      <c r="H35" s="291"/>
      <c r="I35" s="202"/>
      <c r="J35" s="178"/>
      <c r="K35" s="426" t="s">
        <v>399</v>
      </c>
      <c r="L35" s="428"/>
      <c r="M35" s="460" t="s">
        <v>358</v>
      </c>
      <c r="N35" s="291"/>
      <c r="O35" s="175"/>
      <c r="P35" s="176"/>
      <c r="Q35" s="100"/>
      <c r="R35" s="110"/>
      <c r="S35" s="179"/>
      <c r="T35" s="291"/>
      <c r="U35" s="202"/>
      <c r="V35" s="181"/>
      <c r="W35" s="106"/>
      <c r="X35" s="182"/>
      <c r="Y35" s="104"/>
      <c r="Z35" s="291"/>
      <c r="AA35" s="190"/>
      <c r="AB35" s="181"/>
      <c r="AC35" s="106"/>
      <c r="AD35" s="182"/>
      <c r="AE35" s="104"/>
      <c r="AF35" s="291"/>
      <c r="AG35" s="190"/>
      <c r="AH35" s="178"/>
      <c r="AI35" s="106"/>
      <c r="AJ35" s="106"/>
      <c r="AK35" s="104"/>
      <c r="AL35" s="291"/>
      <c r="AM35" s="191"/>
      <c r="AO35" s="196"/>
      <c r="AP35" s="95"/>
      <c r="AQ35" s="95"/>
    </row>
    <row r="36" spans="2:43" ht="16.5" customHeight="1">
      <c r="B36" s="192"/>
      <c r="D36" s="172"/>
      <c r="E36" s="100" t="s">
        <v>400</v>
      </c>
      <c r="F36" s="100" t="s">
        <v>401</v>
      </c>
      <c r="G36" s="179" t="s">
        <v>398</v>
      </c>
      <c r="H36" s="291"/>
      <c r="I36" s="202"/>
      <c r="J36" s="178"/>
      <c r="K36" s="100" t="s">
        <v>402</v>
      </c>
      <c r="L36" s="426"/>
      <c r="M36" s="460" t="s">
        <v>358</v>
      </c>
      <c r="N36" s="291"/>
      <c r="O36" s="175"/>
      <c r="P36" s="176"/>
      <c r="Q36" s="100"/>
      <c r="R36" s="110"/>
      <c r="S36" s="179"/>
      <c r="T36" s="291"/>
      <c r="U36" s="202"/>
      <c r="V36" s="181"/>
      <c r="W36" s="106"/>
      <c r="X36" s="182"/>
      <c r="Y36" s="104"/>
      <c r="Z36" s="291"/>
      <c r="AA36" s="190"/>
      <c r="AB36" s="181"/>
      <c r="AC36" s="106"/>
      <c r="AD36" s="182"/>
      <c r="AE36" s="104"/>
      <c r="AF36" s="291"/>
      <c r="AG36" s="190"/>
      <c r="AH36" s="178"/>
      <c r="AI36" s="106"/>
      <c r="AJ36" s="106"/>
      <c r="AK36" s="104"/>
      <c r="AL36" s="291"/>
      <c r="AM36" s="191"/>
      <c r="AO36" s="196"/>
      <c r="AP36" s="95"/>
      <c r="AQ36" s="95"/>
    </row>
    <row r="37" spans="2:43" ht="16.5" customHeight="1">
      <c r="B37" s="192"/>
      <c r="D37" s="172"/>
      <c r="E37" s="100" t="s">
        <v>403</v>
      </c>
      <c r="F37" s="100"/>
      <c r="G37" s="179" t="s">
        <v>358</v>
      </c>
      <c r="H37" s="291"/>
      <c r="I37" s="202"/>
      <c r="J37" s="178"/>
      <c r="K37" s="426" t="s">
        <v>404</v>
      </c>
      <c r="L37" s="100"/>
      <c r="M37" s="460" t="s">
        <v>358</v>
      </c>
      <c r="N37" s="291"/>
      <c r="O37" s="175"/>
      <c r="P37" s="176"/>
      <c r="Q37" s="100"/>
      <c r="R37" s="110"/>
      <c r="S37" s="179"/>
      <c r="T37" s="291"/>
      <c r="U37" s="202"/>
      <c r="V37" s="181"/>
      <c r="W37" s="106"/>
      <c r="X37" s="182"/>
      <c r="Y37" s="104"/>
      <c r="Z37" s="291"/>
      <c r="AA37" s="190"/>
      <c r="AB37" s="181"/>
      <c r="AC37" s="106"/>
      <c r="AD37" s="182"/>
      <c r="AE37" s="104"/>
      <c r="AF37" s="291"/>
      <c r="AG37" s="190"/>
      <c r="AH37" s="178"/>
      <c r="AI37" s="106"/>
      <c r="AJ37" s="106"/>
      <c r="AK37" s="104"/>
      <c r="AL37" s="291"/>
      <c r="AM37" s="191"/>
      <c r="AO37" s="196"/>
      <c r="AP37" s="95"/>
      <c r="AQ37" s="95"/>
    </row>
    <row r="38" spans="2:43" ht="16.5" customHeight="1">
      <c r="B38" s="192"/>
      <c r="D38" s="172"/>
      <c r="E38" s="173" t="s">
        <v>405</v>
      </c>
      <c r="F38" s="100"/>
      <c r="G38" s="200" t="s">
        <v>358</v>
      </c>
      <c r="H38" s="291"/>
      <c r="I38" s="202"/>
      <c r="J38" s="178"/>
      <c r="K38" s="426" t="s">
        <v>406</v>
      </c>
      <c r="L38" s="100"/>
      <c r="M38" s="460" t="s">
        <v>358</v>
      </c>
      <c r="N38" s="291"/>
      <c r="O38" s="175"/>
      <c r="P38" s="176"/>
      <c r="Q38" s="100"/>
      <c r="R38" s="110"/>
      <c r="S38" s="179"/>
      <c r="T38" s="291"/>
      <c r="U38" s="202"/>
      <c r="V38" s="181"/>
      <c r="W38" s="106"/>
      <c r="X38" s="182"/>
      <c r="Y38" s="104"/>
      <c r="Z38" s="291"/>
      <c r="AA38" s="190"/>
      <c r="AB38" s="181"/>
      <c r="AC38" s="106"/>
      <c r="AD38" s="182"/>
      <c r="AE38" s="104"/>
      <c r="AF38" s="291"/>
      <c r="AG38" s="190"/>
      <c r="AH38" s="178"/>
      <c r="AI38" s="106"/>
      <c r="AJ38" s="106"/>
      <c r="AK38" s="104"/>
      <c r="AL38" s="291"/>
      <c r="AM38" s="191"/>
      <c r="AO38" s="196"/>
      <c r="AP38" s="95"/>
      <c r="AQ38" s="95"/>
    </row>
    <row r="39" spans="2:43" ht="16.5" customHeight="1">
      <c r="B39" s="192"/>
      <c r="D39" s="172"/>
      <c r="E39" s="100" t="s">
        <v>407</v>
      </c>
      <c r="F39" s="100" t="s">
        <v>408</v>
      </c>
      <c r="G39" s="200" t="s">
        <v>358</v>
      </c>
      <c r="H39" s="291"/>
      <c r="I39" s="202"/>
      <c r="J39" s="176"/>
      <c r="K39" s="100"/>
      <c r="L39" s="100"/>
      <c r="M39" s="199"/>
      <c r="N39" s="291"/>
      <c r="O39" s="175"/>
      <c r="P39" s="176"/>
      <c r="Q39" s="100"/>
      <c r="R39" s="110"/>
      <c r="S39" s="179"/>
      <c r="T39" s="291"/>
      <c r="U39" s="202"/>
      <c r="V39" s="181"/>
      <c r="W39" s="106"/>
      <c r="X39" s="182"/>
      <c r="Y39" s="104"/>
      <c r="Z39" s="291"/>
      <c r="AA39" s="190"/>
      <c r="AB39" s="181"/>
      <c r="AC39" s="106"/>
      <c r="AD39" s="182"/>
      <c r="AE39" s="104"/>
      <c r="AF39" s="291"/>
      <c r="AG39" s="190"/>
      <c r="AH39" s="178"/>
      <c r="AI39" s="106"/>
      <c r="AJ39" s="106"/>
      <c r="AK39" s="104"/>
      <c r="AL39" s="291"/>
      <c r="AM39" s="191"/>
      <c r="AO39" s="196"/>
      <c r="AP39" s="95"/>
      <c r="AQ39" s="95"/>
    </row>
    <row r="40" spans="2:43" ht="16.5" customHeight="1">
      <c r="B40" s="192"/>
      <c r="D40" s="172"/>
      <c r="E40" s="100" t="s">
        <v>409</v>
      </c>
      <c r="F40" s="100"/>
      <c r="G40" s="200" t="s">
        <v>358</v>
      </c>
      <c r="H40" s="291"/>
      <c r="I40" s="202"/>
      <c r="J40" s="178"/>
      <c r="K40" s="100"/>
      <c r="L40" s="106"/>
      <c r="M40" s="179"/>
      <c r="N40" s="291"/>
      <c r="O40" s="175"/>
      <c r="P40" s="176"/>
      <c r="Q40" s="100"/>
      <c r="R40" s="110"/>
      <c r="S40" s="179"/>
      <c r="T40" s="291"/>
      <c r="U40" s="202"/>
      <c r="V40" s="181"/>
      <c r="W40" s="106"/>
      <c r="X40" s="182"/>
      <c r="Y40" s="104"/>
      <c r="Z40" s="291"/>
      <c r="AA40" s="190"/>
      <c r="AB40" s="181"/>
      <c r="AC40" s="106"/>
      <c r="AD40" s="182"/>
      <c r="AE40" s="104"/>
      <c r="AF40" s="291"/>
      <c r="AG40" s="190"/>
      <c r="AH40" s="178"/>
      <c r="AI40" s="106"/>
      <c r="AJ40" s="106"/>
      <c r="AK40" s="104"/>
      <c r="AL40" s="291"/>
      <c r="AM40" s="191"/>
      <c r="AO40" s="196"/>
      <c r="AP40" s="95"/>
      <c r="AQ40" s="95"/>
    </row>
    <row r="41" spans="2:43" ht="16.5" customHeight="1">
      <c r="B41" s="192"/>
      <c r="D41" s="172"/>
      <c r="E41" s="100" t="s">
        <v>410</v>
      </c>
      <c r="F41" s="100"/>
      <c r="G41" s="205" t="s">
        <v>358</v>
      </c>
      <c r="H41" s="291"/>
      <c r="I41" s="202"/>
      <c r="J41" s="178"/>
      <c r="K41" s="100"/>
      <c r="L41" s="100"/>
      <c r="M41" s="189"/>
      <c r="N41" s="291"/>
      <c r="O41" s="175"/>
      <c r="P41" s="176"/>
      <c r="Q41" s="100"/>
      <c r="R41" s="110"/>
      <c r="S41" s="179"/>
      <c r="T41" s="291"/>
      <c r="U41" s="202"/>
      <c r="V41" s="181"/>
      <c r="W41" s="106"/>
      <c r="X41" s="182"/>
      <c r="Y41" s="104"/>
      <c r="Z41" s="291"/>
      <c r="AA41" s="190"/>
      <c r="AB41" s="181"/>
      <c r="AC41" s="106"/>
      <c r="AD41" s="182"/>
      <c r="AE41" s="104"/>
      <c r="AF41" s="291"/>
      <c r="AG41" s="190"/>
      <c r="AH41" s="178"/>
      <c r="AI41" s="106"/>
      <c r="AJ41" s="106"/>
      <c r="AK41" s="104"/>
      <c r="AL41" s="291"/>
      <c r="AM41" s="191"/>
      <c r="AO41" s="196"/>
      <c r="AP41" s="95"/>
      <c r="AQ41" s="95"/>
    </row>
    <row r="42" spans="2:43" ht="16.5" customHeight="1">
      <c r="B42" s="192"/>
      <c r="D42" s="172"/>
      <c r="E42" s="100" t="s">
        <v>411</v>
      </c>
      <c r="F42" s="100"/>
      <c r="G42" s="205" t="s">
        <v>358</v>
      </c>
      <c r="H42" s="291"/>
      <c r="I42" s="202"/>
      <c r="J42" s="178"/>
      <c r="K42" s="100"/>
      <c r="L42" s="100"/>
      <c r="M42" s="189"/>
      <c r="N42" s="291"/>
      <c r="O42" s="175"/>
      <c r="P42" s="176"/>
      <c r="Q42" s="100"/>
      <c r="R42" s="110"/>
      <c r="S42" s="179"/>
      <c r="T42" s="291"/>
      <c r="U42" s="202"/>
      <c r="V42" s="181"/>
      <c r="W42" s="106"/>
      <c r="X42" s="182"/>
      <c r="Y42" s="104"/>
      <c r="Z42" s="291"/>
      <c r="AA42" s="190"/>
      <c r="AB42" s="181"/>
      <c r="AC42" s="106"/>
      <c r="AD42" s="182"/>
      <c r="AE42" s="104"/>
      <c r="AF42" s="291"/>
      <c r="AG42" s="190"/>
      <c r="AH42" s="178"/>
      <c r="AI42" s="106"/>
      <c r="AJ42" s="106"/>
      <c r="AK42" s="104"/>
      <c r="AL42" s="291"/>
      <c r="AM42" s="191"/>
      <c r="AO42" s="196"/>
      <c r="AP42" s="95"/>
      <c r="AQ42" s="95"/>
    </row>
    <row r="43" spans="2:43" ht="16.5" customHeight="1">
      <c r="B43" s="192"/>
      <c r="D43" s="172"/>
      <c r="E43" s="100" t="s">
        <v>412</v>
      </c>
      <c r="F43" s="100" t="s">
        <v>413</v>
      </c>
      <c r="G43" s="205" t="s">
        <v>358</v>
      </c>
      <c r="H43" s="291"/>
      <c r="I43" s="202"/>
      <c r="J43" s="178"/>
      <c r="K43" s="100"/>
      <c r="L43" s="100"/>
      <c r="M43" s="189"/>
      <c r="N43" s="291"/>
      <c r="O43" s="175"/>
      <c r="P43" s="176"/>
      <c r="Q43" s="100"/>
      <c r="R43" s="110"/>
      <c r="S43" s="179"/>
      <c r="T43" s="291"/>
      <c r="U43" s="202"/>
      <c r="V43" s="181"/>
      <c r="W43" s="106"/>
      <c r="X43" s="182"/>
      <c r="Y43" s="104"/>
      <c r="Z43" s="291"/>
      <c r="AA43" s="190"/>
      <c r="AB43" s="181"/>
      <c r="AC43" s="106"/>
      <c r="AD43" s="182"/>
      <c r="AE43" s="104"/>
      <c r="AF43" s="291"/>
      <c r="AG43" s="190"/>
      <c r="AH43" s="178"/>
      <c r="AI43" s="106"/>
      <c r="AJ43" s="106"/>
      <c r="AK43" s="104"/>
      <c r="AL43" s="291"/>
      <c r="AM43" s="191"/>
      <c r="AO43" s="196"/>
      <c r="AP43" s="95"/>
      <c r="AQ43" s="95"/>
    </row>
    <row r="44" spans="2:43" ht="16.5" customHeight="1">
      <c r="B44" s="192"/>
      <c r="D44" s="172"/>
      <c r="E44" s="100"/>
      <c r="F44" s="100"/>
      <c r="G44" s="205"/>
      <c r="H44" s="291"/>
      <c r="I44" s="202"/>
      <c r="J44" s="178"/>
      <c r="K44" s="100"/>
      <c r="L44" s="100"/>
      <c r="M44" s="189"/>
      <c r="N44" s="291"/>
      <c r="O44" s="175"/>
      <c r="P44" s="176"/>
      <c r="Q44" s="100"/>
      <c r="R44" s="110"/>
      <c r="S44" s="179"/>
      <c r="T44" s="291"/>
      <c r="U44" s="202"/>
      <c r="V44" s="181"/>
      <c r="W44" s="106"/>
      <c r="X44" s="182"/>
      <c r="Y44" s="104"/>
      <c r="Z44" s="291"/>
      <c r="AA44" s="190"/>
      <c r="AB44" s="181"/>
      <c r="AC44" s="106"/>
      <c r="AD44" s="182"/>
      <c r="AE44" s="104"/>
      <c r="AF44" s="291"/>
      <c r="AG44" s="190"/>
      <c r="AH44" s="178"/>
      <c r="AI44" s="106"/>
      <c r="AJ44" s="106"/>
      <c r="AK44" s="104"/>
      <c r="AL44" s="291"/>
      <c r="AM44" s="191"/>
      <c r="AO44" s="196"/>
      <c r="AP44" s="95"/>
      <c r="AQ44" s="95"/>
    </row>
    <row r="45" spans="2:43" ht="16.5" customHeight="1">
      <c r="B45" s="192"/>
      <c r="D45" s="172"/>
      <c r="E45" s="100"/>
      <c r="F45" s="100"/>
      <c r="G45" s="205"/>
      <c r="H45" s="291"/>
      <c r="I45" s="202"/>
      <c r="J45" s="178"/>
      <c r="K45" s="100"/>
      <c r="L45" s="100"/>
      <c r="M45" s="189"/>
      <c r="N45" s="291"/>
      <c r="O45" s="175"/>
      <c r="P45" s="176"/>
      <c r="Q45" s="100"/>
      <c r="R45" s="110"/>
      <c r="S45" s="179"/>
      <c r="T45" s="291"/>
      <c r="U45" s="202"/>
      <c r="V45" s="181"/>
      <c r="W45" s="106"/>
      <c r="X45" s="182"/>
      <c r="Y45" s="104"/>
      <c r="Z45" s="291"/>
      <c r="AA45" s="190"/>
      <c r="AB45" s="181"/>
      <c r="AC45" s="106"/>
      <c r="AD45" s="182"/>
      <c r="AE45" s="104"/>
      <c r="AF45" s="291"/>
      <c r="AG45" s="190"/>
      <c r="AH45" s="178"/>
      <c r="AI45" s="106"/>
      <c r="AJ45" s="106"/>
      <c r="AK45" s="104"/>
      <c r="AL45" s="291"/>
      <c r="AM45" s="191"/>
      <c r="AO45" s="196"/>
      <c r="AP45" s="95"/>
      <c r="AQ45" s="95"/>
    </row>
    <row r="46" spans="2:43" ht="16.5" customHeight="1">
      <c r="B46" s="192"/>
      <c r="D46" s="172"/>
      <c r="E46" s="100"/>
      <c r="F46" s="100"/>
      <c r="G46" s="205"/>
      <c r="H46" s="291"/>
      <c r="I46" s="202"/>
      <c r="J46" s="178"/>
      <c r="K46" s="100"/>
      <c r="L46" s="100"/>
      <c r="M46" s="189"/>
      <c r="N46" s="291"/>
      <c r="O46" s="175"/>
      <c r="P46" s="172"/>
      <c r="Q46" s="100"/>
      <c r="R46" s="110"/>
      <c r="S46" s="179"/>
      <c r="T46" s="291"/>
      <c r="U46" s="202"/>
      <c r="V46" s="181"/>
      <c r="W46" s="106"/>
      <c r="X46" s="182"/>
      <c r="Y46" s="104"/>
      <c r="Z46" s="291"/>
      <c r="AA46" s="190"/>
      <c r="AB46" s="181"/>
      <c r="AC46" s="106"/>
      <c r="AD46" s="182"/>
      <c r="AE46" s="104"/>
      <c r="AF46" s="291"/>
      <c r="AG46" s="190"/>
      <c r="AH46" s="178"/>
      <c r="AI46" s="106"/>
      <c r="AJ46" s="106"/>
      <c r="AK46" s="104"/>
      <c r="AL46" s="291"/>
      <c r="AM46" s="191"/>
      <c r="AO46" s="196"/>
      <c r="AP46" s="95"/>
      <c r="AQ46" s="95"/>
    </row>
    <row r="47" spans="2:43" ht="16.5" customHeight="1">
      <c r="B47" s="192"/>
      <c r="D47" s="172"/>
      <c r="E47" s="100"/>
      <c r="F47" s="100"/>
      <c r="G47" s="205"/>
      <c r="H47" s="291"/>
      <c r="I47" s="202"/>
      <c r="J47" s="178"/>
      <c r="K47" s="100"/>
      <c r="L47" s="100"/>
      <c r="M47" s="189"/>
      <c r="N47" s="291"/>
      <c r="O47" s="175"/>
      <c r="P47" s="172"/>
      <c r="Q47" s="100"/>
      <c r="R47" s="100"/>
      <c r="S47" s="179"/>
      <c r="T47" s="291"/>
      <c r="U47" s="202"/>
      <c r="V47" s="181"/>
      <c r="W47" s="106"/>
      <c r="X47" s="182"/>
      <c r="Y47" s="104"/>
      <c r="Z47" s="291"/>
      <c r="AA47" s="190"/>
      <c r="AB47" s="181"/>
      <c r="AC47" s="106"/>
      <c r="AD47" s="182"/>
      <c r="AE47" s="104"/>
      <c r="AF47" s="291"/>
      <c r="AG47" s="190"/>
      <c r="AH47" s="178"/>
      <c r="AI47" s="106"/>
      <c r="AJ47" s="106"/>
      <c r="AK47" s="104"/>
      <c r="AL47" s="291"/>
      <c r="AM47" s="191"/>
      <c r="AO47" s="196"/>
      <c r="AP47" s="95"/>
      <c r="AQ47" s="95"/>
    </row>
    <row r="48" spans="2:43" ht="16.5" customHeight="1">
      <c r="B48" s="192"/>
      <c r="D48" s="172"/>
      <c r="E48" s="100"/>
      <c r="F48" s="100"/>
      <c r="G48" s="203"/>
      <c r="H48" s="291"/>
      <c r="I48" s="202"/>
      <c r="J48" s="178"/>
      <c r="K48" s="100"/>
      <c r="L48" s="100"/>
      <c r="M48" s="189"/>
      <c r="N48" s="291"/>
      <c r="O48" s="175"/>
      <c r="P48" s="172"/>
      <c r="Q48" s="100"/>
      <c r="R48" s="100"/>
      <c r="S48" s="179"/>
      <c r="T48" s="291"/>
      <c r="U48" s="202"/>
      <c r="V48" s="181"/>
      <c r="W48" s="106"/>
      <c r="X48" s="182"/>
      <c r="Y48" s="104"/>
      <c r="Z48" s="291"/>
      <c r="AA48" s="190"/>
      <c r="AB48" s="181"/>
      <c r="AC48" s="106"/>
      <c r="AD48" s="182"/>
      <c r="AE48" s="104"/>
      <c r="AF48" s="291"/>
      <c r="AG48" s="190"/>
      <c r="AH48" s="178"/>
      <c r="AI48" s="106"/>
      <c r="AJ48" s="106"/>
      <c r="AK48" s="104"/>
      <c r="AL48" s="291"/>
      <c r="AM48" s="191"/>
      <c r="AO48" s="196"/>
      <c r="AP48" s="95"/>
      <c r="AQ48" s="95"/>
    </row>
    <row r="49" spans="2:43" ht="16.5" customHeight="1">
      <c r="B49" s="192"/>
      <c r="D49" s="206"/>
      <c r="E49" s="100"/>
      <c r="F49" s="100"/>
      <c r="G49" s="195"/>
      <c r="H49" s="291"/>
      <c r="I49" s="202"/>
      <c r="J49" s="178"/>
      <c r="K49" s="100"/>
      <c r="L49" s="100"/>
      <c r="M49" s="179"/>
      <c r="N49" s="291"/>
      <c r="O49" s="175"/>
      <c r="P49" s="172"/>
      <c r="Q49" s="100"/>
      <c r="R49" s="100"/>
      <c r="S49" s="179"/>
      <c r="T49" s="291"/>
      <c r="U49" s="202"/>
      <c r="V49" s="181"/>
      <c r="W49" s="106"/>
      <c r="X49" s="182"/>
      <c r="Y49" s="104"/>
      <c r="Z49" s="291"/>
      <c r="AA49" s="190"/>
      <c r="AB49" s="181"/>
      <c r="AC49" s="106"/>
      <c r="AD49" s="182"/>
      <c r="AE49" s="104"/>
      <c r="AF49" s="291"/>
      <c r="AG49" s="190"/>
      <c r="AH49" s="178"/>
      <c r="AI49" s="106"/>
      <c r="AJ49" s="106"/>
      <c r="AK49" s="104"/>
      <c r="AL49" s="291"/>
      <c r="AM49" s="191"/>
      <c r="AO49" s="196"/>
      <c r="AP49" s="95"/>
      <c r="AQ49" s="95"/>
    </row>
    <row r="50" spans="2:43" ht="16.5" customHeight="1">
      <c r="B50" s="192"/>
      <c r="D50" s="172"/>
      <c r="E50" s="100"/>
      <c r="F50" s="100"/>
      <c r="G50" s="187"/>
      <c r="H50" s="291"/>
      <c r="I50" s="202"/>
      <c r="J50" s="178"/>
      <c r="K50" s="100"/>
      <c r="L50" s="100"/>
      <c r="M50" s="179"/>
      <c r="N50" s="291"/>
      <c r="O50" s="201"/>
      <c r="P50" s="172"/>
      <c r="Q50" s="100"/>
      <c r="R50" s="100"/>
      <c r="S50" s="179"/>
      <c r="T50" s="291"/>
      <c r="U50" s="202"/>
      <c r="V50" s="181"/>
      <c r="W50" s="106"/>
      <c r="X50" s="182"/>
      <c r="Y50" s="104"/>
      <c r="Z50" s="291"/>
      <c r="AA50" s="190"/>
      <c r="AB50" s="181"/>
      <c r="AC50" s="106"/>
      <c r="AD50" s="182"/>
      <c r="AE50" s="104"/>
      <c r="AF50" s="291"/>
      <c r="AG50" s="190"/>
      <c r="AH50" s="178"/>
      <c r="AI50" s="106"/>
      <c r="AJ50" s="106"/>
      <c r="AK50" s="104"/>
      <c r="AL50" s="291"/>
      <c r="AM50" s="191"/>
      <c r="AO50" s="196"/>
      <c r="AP50" s="196"/>
      <c r="AQ50" s="196"/>
    </row>
    <row r="51" spans="2:43" ht="16.5" customHeight="1">
      <c r="B51" s="192"/>
      <c r="D51" s="172"/>
      <c r="E51" s="100"/>
      <c r="F51" s="100"/>
      <c r="G51" s="195"/>
      <c r="H51" s="323"/>
      <c r="I51" s="202"/>
      <c r="J51" s="178"/>
      <c r="K51" s="100"/>
      <c r="L51" s="100"/>
      <c r="M51" s="179"/>
      <c r="N51" s="291"/>
      <c r="O51" s="202"/>
      <c r="P51" s="176"/>
      <c r="Q51" s="100"/>
      <c r="R51" s="100"/>
      <c r="S51" s="179"/>
      <c r="T51" s="291"/>
      <c r="U51" s="202"/>
      <c r="V51" s="181"/>
      <c r="W51" s="106"/>
      <c r="X51" s="182"/>
      <c r="Y51" s="104"/>
      <c r="Z51" s="291"/>
      <c r="AA51" s="190"/>
      <c r="AB51" s="178"/>
      <c r="AC51" s="106"/>
      <c r="AD51" s="106"/>
      <c r="AE51" s="104"/>
      <c r="AF51" s="291"/>
      <c r="AG51" s="190"/>
      <c r="AH51" s="178"/>
      <c r="AI51" s="106"/>
      <c r="AJ51" s="106"/>
      <c r="AK51" s="104"/>
      <c r="AL51" s="291"/>
      <c r="AM51" s="191"/>
      <c r="AO51" s="196"/>
      <c r="AP51" s="196"/>
      <c r="AQ51" s="196"/>
    </row>
    <row r="52" spans="2:43" ht="16.5" customHeight="1">
      <c r="B52" s="192"/>
      <c r="D52" s="181"/>
      <c r="E52" s="173"/>
      <c r="F52" s="100"/>
      <c r="G52" s="200"/>
      <c r="H52" s="291"/>
      <c r="I52" s="202"/>
      <c r="J52" s="172"/>
      <c r="K52" s="100"/>
      <c r="L52" s="100"/>
      <c r="M52" s="179"/>
      <c r="N52" s="291"/>
      <c r="O52" s="202"/>
      <c r="P52" s="176"/>
      <c r="Q52" s="100"/>
      <c r="R52" s="100"/>
      <c r="S52" s="179"/>
      <c r="T52" s="291"/>
      <c r="U52" s="202"/>
      <c r="V52" s="181"/>
      <c r="W52" s="106"/>
      <c r="X52" s="182"/>
      <c r="Y52" s="104"/>
      <c r="Z52" s="291"/>
      <c r="AA52" s="190"/>
      <c r="AB52" s="178"/>
      <c r="AC52" s="106"/>
      <c r="AD52" s="106"/>
      <c r="AE52" s="104"/>
      <c r="AF52" s="291"/>
      <c r="AG52" s="190"/>
      <c r="AH52" s="178"/>
      <c r="AI52" s="106"/>
      <c r="AJ52" s="106"/>
      <c r="AK52" s="104"/>
      <c r="AL52" s="291"/>
      <c r="AM52" s="191"/>
      <c r="AO52" s="196"/>
      <c r="AP52" s="196"/>
      <c r="AQ52" s="196"/>
    </row>
    <row r="53" spans="2:43" ht="16.5" customHeight="1">
      <c r="B53" s="192"/>
      <c r="D53" s="181"/>
      <c r="E53" s="100"/>
      <c r="F53" s="100"/>
      <c r="G53" s="200"/>
      <c r="H53" s="291"/>
      <c r="I53" s="202"/>
      <c r="J53" s="172"/>
      <c r="K53" s="100"/>
      <c r="L53" s="106"/>
      <c r="M53" s="179"/>
      <c r="N53" s="291"/>
      <c r="O53" s="202"/>
      <c r="P53" s="176"/>
      <c r="Q53" s="100"/>
      <c r="R53" s="100"/>
      <c r="S53" s="119"/>
      <c r="T53" s="291"/>
      <c r="U53" s="202"/>
      <c r="V53" s="181"/>
      <c r="W53" s="106"/>
      <c r="X53" s="182"/>
      <c r="Y53" s="104"/>
      <c r="Z53" s="291"/>
      <c r="AA53" s="190"/>
      <c r="AB53" s="178"/>
      <c r="AC53" s="106"/>
      <c r="AD53" s="106"/>
      <c r="AE53" s="104"/>
      <c r="AF53" s="291"/>
      <c r="AG53" s="190"/>
      <c r="AH53" s="178"/>
      <c r="AI53" s="106"/>
      <c r="AJ53" s="106"/>
      <c r="AK53" s="104"/>
      <c r="AL53" s="291"/>
      <c r="AM53" s="191"/>
      <c r="AO53" s="196"/>
      <c r="AP53" s="196"/>
      <c r="AQ53" s="196"/>
    </row>
    <row r="54" spans="2:43" ht="16.5" customHeight="1" thickBot="1">
      <c r="B54" s="192"/>
      <c r="D54" s="181"/>
      <c r="E54" s="121"/>
      <c r="F54" s="204"/>
      <c r="G54" s="200"/>
      <c r="H54" s="291"/>
      <c r="I54" s="202"/>
      <c r="J54" s="172"/>
      <c r="K54" s="100"/>
      <c r="L54" s="106"/>
      <c r="M54" s="179"/>
      <c r="N54" s="291"/>
      <c r="O54" s="202"/>
      <c r="P54" s="176"/>
      <c r="Q54" s="100"/>
      <c r="R54" s="100"/>
      <c r="S54" s="105"/>
      <c r="T54" s="291"/>
      <c r="U54" s="202"/>
      <c r="V54" s="181"/>
      <c r="W54" s="106"/>
      <c r="X54" s="182"/>
      <c r="Y54" s="104"/>
      <c r="Z54" s="291"/>
      <c r="AA54" s="190"/>
      <c r="AB54" s="178"/>
      <c r="AC54" s="106"/>
      <c r="AD54" s="106"/>
      <c r="AE54" s="104"/>
      <c r="AF54" s="291"/>
      <c r="AG54" s="190"/>
      <c r="AH54" s="178"/>
      <c r="AI54" s="106"/>
      <c r="AJ54" s="106"/>
      <c r="AK54" s="104"/>
      <c r="AL54" s="291"/>
      <c r="AM54" s="191"/>
      <c r="AO54" s="196"/>
      <c r="AP54" s="196"/>
      <c r="AQ54" s="196"/>
    </row>
    <row r="55" spans="2:43" ht="15.75" customHeight="1" thickBot="1">
      <c r="B55" s="207" t="s">
        <v>414</v>
      </c>
      <c r="C55" s="208">
        <f>SUM(M55,S55)</f>
        <v>108990</v>
      </c>
      <c r="D55" s="209"/>
      <c r="E55" s="210"/>
      <c r="F55" s="210" t="s">
        <v>408</v>
      </c>
      <c r="G55" s="211">
        <f>SUM(G30:G54)</f>
        <v>0</v>
      </c>
      <c r="H55" s="211"/>
      <c r="I55" s="212"/>
      <c r="J55" s="209"/>
      <c r="K55" s="210"/>
      <c r="L55" s="210"/>
      <c r="M55" s="211">
        <f>SUM(G9:G54,M9:M54)</f>
        <v>96090</v>
      </c>
      <c r="N55" s="211"/>
      <c r="O55" s="212"/>
      <c r="P55" s="209"/>
      <c r="Q55" s="210"/>
      <c r="R55" s="210"/>
      <c r="S55" s="497">
        <f>SUM(S9:S54)</f>
        <v>12900</v>
      </c>
      <c r="T55" s="211"/>
      <c r="U55" s="212"/>
      <c r="V55" s="209"/>
      <c r="W55" s="210"/>
      <c r="X55" s="210"/>
      <c r="Y55" s="211"/>
      <c r="Z55" s="211"/>
      <c r="AA55" s="212"/>
      <c r="AB55" s="209"/>
      <c r="AC55" s="210"/>
      <c r="AD55" s="210"/>
      <c r="AE55" s="211"/>
      <c r="AF55" s="211"/>
      <c r="AG55" s="213"/>
      <c r="AH55" s="209"/>
      <c r="AI55" s="210"/>
      <c r="AJ55" s="210"/>
      <c r="AK55" s="211"/>
      <c r="AL55" s="211"/>
      <c r="AM55" s="214"/>
      <c r="AO55" s="215">
        <f>SUM(AO9:AO27,AP9:AP32)</f>
        <v>0</v>
      </c>
      <c r="AP55" s="215"/>
      <c r="AQ55" s="215">
        <f>SUM(AQ9:AQ10)</f>
        <v>0</v>
      </c>
    </row>
    <row r="56" spans="2:43" ht="15.75" customHeight="1" thickBot="1">
      <c r="B56" s="216" t="s">
        <v>415</v>
      </c>
      <c r="C56" s="217">
        <f>SUM(N56,T56,)</f>
        <v>0</v>
      </c>
      <c r="D56" s="218"/>
      <c r="E56" s="219"/>
      <c r="F56" s="219"/>
      <c r="G56" s="220"/>
      <c r="H56" s="220">
        <f>SUM(H31:H54)</f>
        <v>0</v>
      </c>
      <c r="I56" s="221"/>
      <c r="J56" s="218"/>
      <c r="K56" s="381">
        <f>+AP55</f>
        <v>0</v>
      </c>
      <c r="L56" s="382"/>
      <c r="M56" s="383">
        <f>+AO55</f>
        <v>0</v>
      </c>
      <c r="N56" s="220">
        <f>SUM(H9:H54,N9:N54)</f>
        <v>0</v>
      </c>
      <c r="O56" s="221"/>
      <c r="P56" s="218"/>
      <c r="Q56" s="219"/>
      <c r="R56" s="219"/>
      <c r="S56" s="384">
        <f>+AQ55</f>
        <v>0</v>
      </c>
      <c r="T56" s="220">
        <f>SUM(T9:T54)</f>
        <v>0</v>
      </c>
      <c r="U56" s="221"/>
      <c r="V56" s="218"/>
      <c r="W56" s="219"/>
      <c r="X56" s="219"/>
      <c r="Y56" s="220"/>
      <c r="Z56" s="220"/>
      <c r="AA56" s="221"/>
      <c r="AB56" s="218"/>
      <c r="AC56" s="219"/>
      <c r="AD56" s="219"/>
      <c r="AE56" s="220"/>
      <c r="AF56" s="220"/>
      <c r="AG56" s="222"/>
      <c r="AH56" s="218"/>
      <c r="AI56" s="219"/>
      <c r="AJ56" s="219"/>
      <c r="AK56" s="220"/>
      <c r="AL56" s="220"/>
      <c r="AM56" s="223"/>
    </row>
    <row r="57" spans="2:43" s="232" customFormat="1" ht="15.75" customHeight="1" thickTop="1" thickBot="1">
      <c r="B57" s="224" t="s">
        <v>416</v>
      </c>
      <c r="C57" s="225">
        <f>SUM(N57,T57)</f>
        <v>0</v>
      </c>
      <c r="D57" s="226"/>
      <c r="E57" s="227"/>
      <c r="F57" s="227" t="s">
        <v>408</v>
      </c>
      <c r="G57" s="228"/>
      <c r="H57" s="228"/>
      <c r="I57" s="229"/>
      <c r="J57" s="226"/>
      <c r="K57" s="227"/>
      <c r="L57" s="227"/>
      <c r="M57" s="228">
        <f>SUM(M55)</f>
        <v>96090</v>
      </c>
      <c r="N57" s="228">
        <f>SUM(N56)</f>
        <v>0</v>
      </c>
      <c r="O57" s="229"/>
      <c r="P57" s="226"/>
      <c r="Q57" s="227"/>
      <c r="R57" s="227"/>
      <c r="S57" s="228">
        <f>SUM(S55)</f>
        <v>12900</v>
      </c>
      <c r="T57" s="228">
        <f>SUM(T56)</f>
        <v>0</v>
      </c>
      <c r="U57" s="229"/>
      <c r="V57" s="226"/>
      <c r="W57" s="227"/>
      <c r="X57" s="227"/>
      <c r="Y57" s="228"/>
      <c r="Z57" s="228"/>
      <c r="AA57" s="229"/>
      <c r="AB57" s="226"/>
      <c r="AC57" s="227"/>
      <c r="AD57" s="227"/>
      <c r="AE57" s="228"/>
      <c r="AF57" s="228"/>
      <c r="AG57" s="230"/>
      <c r="AH57" s="226"/>
      <c r="AI57" s="227"/>
      <c r="AJ57" s="227"/>
      <c r="AK57" s="228"/>
      <c r="AL57" s="228"/>
      <c r="AM57" s="231"/>
      <c r="AO57" s="148"/>
      <c r="AP57" s="148"/>
      <c r="AQ57" s="148"/>
    </row>
    <row r="58" spans="2:43" ht="15" customHeight="1" thickBot="1">
      <c r="B58" s="233"/>
      <c r="C58" s="234"/>
      <c r="D58" s="234"/>
      <c r="F58" s="91" t="s">
        <v>408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/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/>
      <c r="AE58" s="385"/>
      <c r="AF58" s="385"/>
      <c r="AG58" s="385"/>
      <c r="AH58" s="234"/>
      <c r="AI58" s="385"/>
      <c r="AJ58" s="385"/>
      <c r="AK58" s="385"/>
      <c r="AL58" s="385"/>
      <c r="AM58" s="96" t="s">
        <v>417</v>
      </c>
    </row>
    <row r="59" spans="2:43" ht="15" customHeight="1">
      <c r="B59" s="235" t="s">
        <v>418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6"/>
      <c r="AB59" s="474"/>
      <c r="AC59" s="475"/>
      <c r="AD59" s="476"/>
      <c r="AE59" s="476"/>
      <c r="AF59" s="476"/>
      <c r="AG59" s="476"/>
      <c r="AH59" s="477"/>
      <c r="AI59" s="476"/>
      <c r="AJ59" s="476"/>
      <c r="AK59" s="476"/>
      <c r="AL59" s="476"/>
      <c r="AM59" s="478"/>
    </row>
    <row r="60" spans="2:43" ht="15" customHeight="1">
      <c r="B60" s="238" t="s">
        <v>419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481"/>
      <c r="AB60" s="479"/>
      <c r="AC60" s="480"/>
      <c r="AD60" s="481"/>
      <c r="AE60" s="481"/>
      <c r="AF60" s="481"/>
      <c r="AG60" s="481"/>
      <c r="AH60" s="587" t="s">
        <v>420</v>
      </c>
      <c r="AI60" s="587"/>
      <c r="AJ60" s="587"/>
      <c r="AK60" s="587"/>
      <c r="AL60" s="587"/>
      <c r="AM60" s="588"/>
    </row>
    <row r="61" spans="2:43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481"/>
      <c r="AB61" s="479"/>
      <c r="AC61" s="480"/>
      <c r="AD61" s="481"/>
      <c r="AE61" s="481"/>
      <c r="AF61" s="481"/>
      <c r="AG61" s="481"/>
      <c r="AH61" s="467" t="s">
        <v>421</v>
      </c>
      <c r="AI61" s="467"/>
      <c r="AJ61" s="467"/>
      <c r="AK61" s="467"/>
      <c r="AL61" s="469"/>
      <c r="AM61" s="482"/>
    </row>
    <row r="62" spans="2:43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481"/>
      <c r="AB62" s="479"/>
      <c r="AC62" s="480"/>
      <c r="AD62" s="481"/>
      <c r="AE62" s="481"/>
      <c r="AF62" s="481"/>
      <c r="AG62" s="481"/>
      <c r="AH62" s="589" t="s">
        <v>422</v>
      </c>
      <c r="AI62" s="589"/>
      <c r="AJ62" s="589"/>
      <c r="AK62" s="589"/>
      <c r="AL62" s="469"/>
      <c r="AM62" s="482"/>
    </row>
    <row r="63" spans="2:43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481"/>
      <c r="AB63" s="479"/>
      <c r="AC63" s="480"/>
      <c r="AD63" s="481"/>
      <c r="AE63" s="481"/>
      <c r="AF63" s="481"/>
      <c r="AG63" s="481"/>
      <c r="AH63" s="468" t="s">
        <v>423</v>
      </c>
      <c r="AI63" s="472"/>
      <c r="AJ63" s="468"/>
      <c r="AK63" s="468"/>
      <c r="AL63" s="468"/>
      <c r="AM63" s="483"/>
    </row>
    <row r="64" spans="2:43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481"/>
      <c r="AB64" s="479"/>
      <c r="AC64" s="480"/>
      <c r="AD64" s="481"/>
      <c r="AE64" s="481"/>
      <c r="AF64" s="481"/>
      <c r="AG64" s="481"/>
      <c r="AH64" s="472" t="s">
        <v>424</v>
      </c>
      <c r="AJ64" s="472"/>
      <c r="AK64" s="472"/>
      <c r="AL64" s="472"/>
      <c r="AM64" s="484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481"/>
      <c r="AB65" s="479"/>
      <c r="AC65" s="480"/>
      <c r="AD65" s="481"/>
      <c r="AE65" s="481"/>
      <c r="AF65" s="481"/>
      <c r="AG65" s="481"/>
      <c r="AH65" s="472" t="s">
        <v>425</v>
      </c>
      <c r="AI65" s="481"/>
      <c r="AJ65" s="481"/>
      <c r="AK65" s="481"/>
      <c r="AL65" s="481"/>
      <c r="AM65" s="485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2"/>
      <c r="AB66" s="486"/>
      <c r="AC66" s="487"/>
      <c r="AD66" s="488"/>
      <c r="AE66" s="488"/>
      <c r="AF66" s="488"/>
      <c r="AG66" s="488"/>
      <c r="AH66" s="489"/>
      <c r="AI66" s="488"/>
      <c r="AJ66" s="488"/>
      <c r="AK66" s="488"/>
      <c r="AL66" s="488"/>
      <c r="AM66" s="490"/>
    </row>
    <row r="67" spans="2:39" ht="16.5" customHeight="1">
      <c r="C67" s="97" t="s">
        <v>426</v>
      </c>
      <c r="D67" s="97" t="s">
        <v>427</v>
      </c>
      <c r="F67" s="126" t="s">
        <v>408</v>
      </c>
      <c r="P67" s="97" t="s">
        <v>428</v>
      </c>
      <c r="S67" s="97"/>
      <c r="AB67" s="97" t="s">
        <v>429</v>
      </c>
      <c r="AE67" s="97"/>
      <c r="AG67" s="96"/>
      <c r="AM67" s="96"/>
    </row>
    <row r="68" spans="2:39" ht="15.75" customHeight="1">
      <c r="D68" s="97" t="s">
        <v>430</v>
      </c>
      <c r="F68" s="91" t="s">
        <v>408</v>
      </c>
      <c r="N68" s="97"/>
      <c r="P68" s="97" t="s">
        <v>431</v>
      </c>
      <c r="S68" s="97"/>
      <c r="AB68" s="97" t="s">
        <v>432</v>
      </c>
    </row>
    <row r="69" spans="2:39" ht="15.75" customHeight="1">
      <c r="D69" s="97" t="s">
        <v>433</v>
      </c>
      <c r="F69" s="91" t="s">
        <v>408</v>
      </c>
      <c r="M69" s="97"/>
      <c r="N69" s="97"/>
      <c r="P69" s="456" t="s">
        <v>434</v>
      </c>
      <c r="Q69" s="461"/>
      <c r="R69" s="461"/>
      <c r="S69" s="456"/>
      <c r="T69" s="461"/>
      <c r="U69" s="461"/>
      <c r="V69" s="456"/>
      <c r="W69" s="461"/>
      <c r="AB69" s="91" t="s">
        <v>435</v>
      </c>
    </row>
    <row r="70" spans="2:39" ht="15.95" customHeight="1">
      <c r="D70" s="97" t="s">
        <v>436</v>
      </c>
      <c r="F70" s="91" t="s">
        <v>408</v>
      </c>
      <c r="P70" s="455"/>
      <c r="AB70" s="91" t="s">
        <v>437</v>
      </c>
    </row>
    <row r="71" spans="2:39" ht="15.95" customHeight="1">
      <c r="D71" s="97" t="s">
        <v>438</v>
      </c>
      <c r="E71" s="245"/>
      <c r="F71" s="91" t="s">
        <v>408</v>
      </c>
      <c r="P71" s="453"/>
      <c r="AB71" s="453"/>
    </row>
    <row r="72" spans="2:39" ht="15.95" customHeight="1">
      <c r="D72" s="456"/>
      <c r="F72" s="91" t="s">
        <v>408</v>
      </c>
      <c r="P72" s="453"/>
      <c r="AB72" s="453"/>
    </row>
    <row r="73" spans="2:39" ht="15.95" customHeight="1">
      <c r="F73" s="91" t="s">
        <v>408</v>
      </c>
    </row>
    <row r="74" spans="2:39" ht="15.95" customHeight="1">
      <c r="F74" s="91" t="s">
        <v>408</v>
      </c>
    </row>
    <row r="75" spans="2:39" ht="15.95" customHeight="1">
      <c r="F75" s="91" t="s">
        <v>408</v>
      </c>
    </row>
    <row r="76" spans="2:39" ht="15.95" customHeight="1">
      <c r="F76" s="91" t="s">
        <v>408</v>
      </c>
    </row>
    <row r="77" spans="2:39" ht="15.95" customHeight="1">
      <c r="F77" s="91" t="s">
        <v>408</v>
      </c>
    </row>
    <row r="78" spans="2:39" ht="15.95" customHeight="1">
      <c r="F78" s="91" t="s">
        <v>408</v>
      </c>
    </row>
    <row r="79" spans="2:39" ht="15.95" customHeight="1">
      <c r="F79" s="91" t="s">
        <v>408</v>
      </c>
    </row>
    <row r="80" spans="2:39" ht="15.95" customHeight="1">
      <c r="F80" s="91" t="s">
        <v>408</v>
      </c>
    </row>
    <row r="81" spans="6:6" ht="15.95" customHeight="1">
      <c r="F81" s="91" t="s">
        <v>408</v>
      </c>
    </row>
    <row r="82" spans="6:6" ht="15.95" customHeight="1">
      <c r="F82" s="91" t="s">
        <v>408</v>
      </c>
    </row>
    <row r="83" spans="6:6" ht="15.95" customHeight="1">
      <c r="F83" s="91" t="s">
        <v>408</v>
      </c>
    </row>
    <row r="84" spans="6:6" ht="15.95" customHeight="1">
      <c r="F84" s="91" t="s">
        <v>408</v>
      </c>
    </row>
    <row r="85" spans="6:6" ht="15.95" customHeight="1">
      <c r="F85" s="91" t="s">
        <v>408</v>
      </c>
    </row>
    <row r="86" spans="6:6" ht="15.95" customHeight="1">
      <c r="F86" s="91" t="s">
        <v>408</v>
      </c>
    </row>
    <row r="87" spans="6:6" ht="15.95" customHeight="1">
      <c r="F87" s="91" t="s">
        <v>408</v>
      </c>
    </row>
    <row r="88" spans="6:6" ht="15.95" customHeight="1">
      <c r="F88" s="91" t="s">
        <v>408</v>
      </c>
    </row>
    <row r="89" spans="6:6" ht="15.95" customHeight="1">
      <c r="F89" s="91" t="s">
        <v>408</v>
      </c>
    </row>
    <row r="90" spans="6:6" ht="15.95" customHeight="1">
      <c r="F90" s="91" t="s">
        <v>408</v>
      </c>
    </row>
    <row r="91" spans="6:6" ht="15.95" customHeight="1">
      <c r="F91" s="91" t="s">
        <v>408</v>
      </c>
    </row>
    <row r="92" spans="6:6" ht="15.95" customHeight="1">
      <c r="F92" s="91" t="s">
        <v>408</v>
      </c>
    </row>
    <row r="93" spans="6:6" ht="15.95" customHeight="1">
      <c r="F93" s="91" t="s">
        <v>408</v>
      </c>
    </row>
    <row r="94" spans="6:6" ht="15.95" customHeight="1">
      <c r="F94" s="91" t="s">
        <v>408</v>
      </c>
    </row>
    <row r="95" spans="6:6" ht="15.95" customHeight="1">
      <c r="F95" s="91" t="s">
        <v>408</v>
      </c>
    </row>
    <row r="96" spans="6:6" ht="15.95" customHeight="1">
      <c r="F96" s="91" t="s">
        <v>408</v>
      </c>
    </row>
    <row r="97" spans="6:6" ht="15.95" customHeight="1">
      <c r="F97" s="91" t="s">
        <v>408</v>
      </c>
    </row>
    <row r="98" spans="6:6" ht="15.95" customHeight="1">
      <c r="F98" s="91" t="s">
        <v>408</v>
      </c>
    </row>
    <row r="99" spans="6:6" ht="15.95" customHeight="1">
      <c r="F99" s="91" t="s">
        <v>408</v>
      </c>
    </row>
    <row r="100" spans="6:6" ht="15.95" customHeight="1">
      <c r="F100" s="91" t="s">
        <v>408</v>
      </c>
    </row>
    <row r="101" spans="6:6" ht="15.95" customHeight="1">
      <c r="F101" s="91" t="s">
        <v>408</v>
      </c>
    </row>
    <row r="102" spans="6:6" ht="15.95" customHeight="1">
      <c r="F102" s="91" t="s">
        <v>408</v>
      </c>
    </row>
    <row r="103" spans="6:6" ht="15.95" customHeight="1">
      <c r="F103" s="91" t="s">
        <v>408</v>
      </c>
    </row>
    <row r="104" spans="6:6" ht="15.95" customHeight="1">
      <c r="F104" s="91" t="s">
        <v>408</v>
      </c>
    </row>
    <row r="105" spans="6:6" ht="15.95" customHeight="1">
      <c r="F105" s="91" t="s">
        <v>408</v>
      </c>
    </row>
    <row r="106" spans="6:6" ht="15.95" customHeight="1">
      <c r="F106" s="91" t="s">
        <v>408</v>
      </c>
    </row>
    <row r="107" spans="6:6" ht="15.95" customHeight="1">
      <c r="F107" s="91" t="s">
        <v>408</v>
      </c>
    </row>
    <row r="108" spans="6:6" ht="15.95" customHeight="1">
      <c r="F108" s="91" t="s">
        <v>408</v>
      </c>
    </row>
    <row r="109" spans="6:6" ht="15.95" customHeight="1">
      <c r="F109" s="91" t="s">
        <v>408</v>
      </c>
    </row>
    <row r="110" spans="6:6" ht="15.95" customHeight="1">
      <c r="F110" s="91" t="s">
        <v>408</v>
      </c>
    </row>
    <row r="111" spans="6:6" ht="15.95" customHeight="1">
      <c r="F111" s="91" t="s">
        <v>408</v>
      </c>
    </row>
    <row r="112" spans="6:6" ht="15.95" customHeight="1">
      <c r="F112" s="91" t="s">
        <v>408</v>
      </c>
    </row>
    <row r="113" spans="6:6" ht="15.95" customHeight="1">
      <c r="F113" s="91" t="s">
        <v>408</v>
      </c>
    </row>
    <row r="114" spans="6:6" ht="15.95" customHeight="1">
      <c r="F114" s="91" t="s">
        <v>408</v>
      </c>
    </row>
    <row r="115" spans="6:6" ht="15.95" customHeight="1">
      <c r="F115" s="91" t="s">
        <v>408</v>
      </c>
    </row>
    <row r="116" spans="6:6" ht="15.95" customHeight="1">
      <c r="F116" s="91" t="s">
        <v>408</v>
      </c>
    </row>
    <row r="117" spans="6:6" ht="15.95" customHeight="1">
      <c r="F117" s="91" t="s">
        <v>408</v>
      </c>
    </row>
    <row r="118" spans="6:6" ht="15.95" customHeight="1">
      <c r="F118" s="91" t="s">
        <v>408</v>
      </c>
    </row>
    <row r="119" spans="6:6" ht="15.95" customHeight="1">
      <c r="F119" s="91" t="s">
        <v>408</v>
      </c>
    </row>
    <row r="120" spans="6:6" ht="15.95" customHeight="1">
      <c r="F120" s="91" t="s">
        <v>408</v>
      </c>
    </row>
    <row r="121" spans="6:6" ht="15.95" customHeight="1">
      <c r="F121" s="91" t="s">
        <v>408</v>
      </c>
    </row>
    <row r="122" spans="6:6" ht="15.95" customHeight="1">
      <c r="F122" s="91" t="s">
        <v>408</v>
      </c>
    </row>
    <row r="123" spans="6:6" ht="15.95" customHeight="1">
      <c r="F123" s="91" t="s">
        <v>408</v>
      </c>
    </row>
    <row r="124" spans="6:6" ht="15.95" customHeight="1">
      <c r="F124" s="91" t="s">
        <v>408</v>
      </c>
    </row>
    <row r="125" spans="6:6" ht="15.95" customHeight="1">
      <c r="F125" s="91" t="s">
        <v>408</v>
      </c>
    </row>
    <row r="126" spans="6:6" ht="15.95" customHeight="1">
      <c r="F126" s="91" t="s">
        <v>408</v>
      </c>
    </row>
    <row r="127" spans="6:6" ht="15.95" customHeight="1">
      <c r="F127" s="91" t="s">
        <v>408</v>
      </c>
    </row>
    <row r="128" spans="6:6" ht="15.95" customHeight="1">
      <c r="F128" s="91" t="s">
        <v>408</v>
      </c>
    </row>
    <row r="129" spans="6:6" ht="15.95" customHeight="1">
      <c r="F129" s="91" t="s">
        <v>408</v>
      </c>
    </row>
    <row r="130" spans="6:6" ht="15.95" customHeight="1">
      <c r="F130" s="91" t="s">
        <v>408</v>
      </c>
    </row>
    <row r="131" spans="6:6" ht="15.95" customHeight="1">
      <c r="F131" s="91" t="s">
        <v>408</v>
      </c>
    </row>
    <row r="132" spans="6:6" ht="15.95" customHeight="1">
      <c r="F132" s="91" t="s">
        <v>408</v>
      </c>
    </row>
    <row r="133" spans="6:6" ht="15.95" customHeight="1">
      <c r="F133" s="91" t="s">
        <v>408</v>
      </c>
    </row>
    <row r="134" spans="6:6" ht="15.95" customHeight="1">
      <c r="F134" s="91" t="s">
        <v>408</v>
      </c>
    </row>
    <row r="135" spans="6:6" ht="15.95" customHeight="1">
      <c r="F135" s="91" t="s">
        <v>408</v>
      </c>
    </row>
    <row r="136" spans="6:6" ht="15.95" customHeight="1">
      <c r="F136" s="91" t="s">
        <v>408</v>
      </c>
    </row>
    <row r="137" spans="6:6" ht="15.95" customHeight="1">
      <c r="F137" s="91" t="s">
        <v>408</v>
      </c>
    </row>
    <row r="138" spans="6:6" ht="15.95" customHeight="1">
      <c r="F138" s="91" t="s">
        <v>408</v>
      </c>
    </row>
    <row r="139" spans="6:6" ht="15.95" customHeight="1">
      <c r="F139" s="91" t="s">
        <v>408</v>
      </c>
    </row>
    <row r="140" spans="6:6" ht="15.95" customHeight="1">
      <c r="F140" s="91" t="s">
        <v>408</v>
      </c>
    </row>
    <row r="141" spans="6:6" ht="15.95" customHeight="1">
      <c r="F141" s="91" t="s">
        <v>408</v>
      </c>
    </row>
    <row r="142" spans="6:6" ht="15.95" customHeight="1">
      <c r="F142" s="91" t="s">
        <v>408</v>
      </c>
    </row>
    <row r="143" spans="6:6" ht="15.95" customHeight="1">
      <c r="F143" s="91" t="s">
        <v>408</v>
      </c>
    </row>
    <row r="144" spans="6:6" ht="15.95" customHeight="1">
      <c r="F144" s="91" t="s">
        <v>408</v>
      </c>
    </row>
    <row r="145" spans="6:6" ht="15.95" customHeight="1">
      <c r="F145" s="91" t="s">
        <v>408</v>
      </c>
    </row>
    <row r="146" spans="6:6" ht="15.95" customHeight="1">
      <c r="F146" s="91" t="s">
        <v>408</v>
      </c>
    </row>
    <row r="147" spans="6:6" ht="15.95" customHeight="1">
      <c r="F147" s="91" t="s">
        <v>408</v>
      </c>
    </row>
    <row r="148" spans="6:6" ht="15.95" customHeight="1">
      <c r="F148" s="91" t="s">
        <v>408</v>
      </c>
    </row>
    <row r="149" spans="6:6" ht="15.95" customHeight="1">
      <c r="F149" s="91" t="s">
        <v>408</v>
      </c>
    </row>
    <row r="150" spans="6:6" ht="15.95" customHeight="1">
      <c r="F150" s="91" t="s">
        <v>408</v>
      </c>
    </row>
    <row r="151" spans="6:6" ht="15.95" customHeight="1">
      <c r="F151" s="91" t="s">
        <v>408</v>
      </c>
    </row>
    <row r="152" spans="6:6" ht="15.95" customHeight="1">
      <c r="F152" s="91" t="s">
        <v>408</v>
      </c>
    </row>
    <row r="153" spans="6:6" ht="15.95" customHeight="1">
      <c r="F153" s="91" t="s">
        <v>408</v>
      </c>
    </row>
    <row r="154" spans="6:6" ht="15.95" customHeight="1">
      <c r="F154" s="91" t="s">
        <v>408</v>
      </c>
    </row>
    <row r="155" spans="6:6" ht="15.95" customHeight="1">
      <c r="F155" s="91" t="s">
        <v>408</v>
      </c>
    </row>
    <row r="156" spans="6:6" ht="15.95" customHeight="1">
      <c r="F156" s="91" t="s">
        <v>408</v>
      </c>
    </row>
    <row r="157" spans="6:6" ht="15.95" customHeight="1">
      <c r="F157" s="91" t="s">
        <v>408</v>
      </c>
    </row>
    <row r="158" spans="6:6" ht="15.95" customHeight="1">
      <c r="F158" s="91" t="s">
        <v>408</v>
      </c>
    </row>
    <row r="159" spans="6:6" ht="15.95" customHeight="1">
      <c r="F159" s="91" t="s">
        <v>408</v>
      </c>
    </row>
    <row r="160" spans="6:6" ht="15.95" customHeight="1">
      <c r="F160" s="91" t="s">
        <v>408</v>
      </c>
    </row>
    <row r="161" spans="6:6" ht="15.95" customHeight="1">
      <c r="F161" s="91" t="s">
        <v>408</v>
      </c>
    </row>
    <row r="162" spans="6:6" ht="15.95" customHeight="1">
      <c r="F162" s="91" t="s">
        <v>408</v>
      </c>
    </row>
    <row r="163" spans="6:6" ht="15.95" customHeight="1">
      <c r="F163" s="91" t="s">
        <v>408</v>
      </c>
    </row>
    <row r="164" spans="6:6" ht="15.95" customHeight="1">
      <c r="F164" s="91" t="s">
        <v>408</v>
      </c>
    </row>
    <row r="165" spans="6:6" ht="15.95" customHeight="1">
      <c r="F165" s="91" t="s">
        <v>408</v>
      </c>
    </row>
    <row r="166" spans="6:6" ht="15.95" customHeight="1">
      <c r="F166" s="91" t="s">
        <v>408</v>
      </c>
    </row>
    <row r="167" spans="6:6" ht="15.95" customHeight="1">
      <c r="F167" s="91" t="s">
        <v>408</v>
      </c>
    </row>
    <row r="168" spans="6:6" ht="15.95" customHeight="1">
      <c r="F168" s="91" t="s">
        <v>408</v>
      </c>
    </row>
    <row r="169" spans="6:6" ht="15.95" customHeight="1">
      <c r="F169" s="91" t="s">
        <v>408</v>
      </c>
    </row>
    <row r="170" spans="6:6" ht="15.95" customHeight="1">
      <c r="F170" s="91" t="s">
        <v>408</v>
      </c>
    </row>
    <row r="171" spans="6:6" ht="15.95" customHeight="1">
      <c r="F171" s="91" t="s">
        <v>408</v>
      </c>
    </row>
    <row r="172" spans="6:6" ht="15.95" customHeight="1">
      <c r="F172" s="91" t="s">
        <v>408</v>
      </c>
    </row>
    <row r="173" spans="6:6" ht="15.95" customHeight="1">
      <c r="F173" s="91" t="s">
        <v>408</v>
      </c>
    </row>
    <row r="174" spans="6:6" ht="15.95" customHeight="1">
      <c r="F174" s="91" t="s">
        <v>408</v>
      </c>
    </row>
    <row r="175" spans="6:6" ht="15.95" customHeight="1">
      <c r="F175" s="91" t="s">
        <v>408</v>
      </c>
    </row>
    <row r="176" spans="6:6" ht="15.95" customHeight="1">
      <c r="F176" s="91" t="s">
        <v>408</v>
      </c>
    </row>
    <row r="177" spans="6:6" ht="15.95" customHeight="1">
      <c r="F177" s="91" t="s">
        <v>408</v>
      </c>
    </row>
    <row r="178" spans="6:6" ht="15.95" customHeight="1">
      <c r="F178" s="91" t="s">
        <v>408</v>
      </c>
    </row>
    <row r="179" spans="6:6" ht="15.95" customHeight="1">
      <c r="F179" s="91" t="s">
        <v>408</v>
      </c>
    </row>
    <row r="180" spans="6:6" ht="15.95" customHeight="1">
      <c r="F180" s="91" t="s">
        <v>408</v>
      </c>
    </row>
    <row r="181" spans="6:6" ht="15.95" customHeight="1">
      <c r="F181" s="91" t="s">
        <v>408</v>
      </c>
    </row>
    <row r="182" spans="6:6" ht="15.95" customHeight="1">
      <c r="F182" s="91" t="s">
        <v>408</v>
      </c>
    </row>
    <row r="183" spans="6:6" ht="15.95" customHeight="1">
      <c r="F183" s="91" t="s">
        <v>408</v>
      </c>
    </row>
    <row r="184" spans="6:6" ht="15.95" customHeight="1">
      <c r="F184" s="91" t="s">
        <v>408</v>
      </c>
    </row>
    <row r="185" spans="6:6" ht="15.95" customHeight="1">
      <c r="F185" s="91" t="s">
        <v>408</v>
      </c>
    </row>
    <row r="186" spans="6:6" ht="15.95" customHeight="1">
      <c r="F186" s="91" t="s">
        <v>408</v>
      </c>
    </row>
    <row r="187" spans="6:6" ht="15.95" customHeight="1">
      <c r="F187" s="91" t="s">
        <v>408</v>
      </c>
    </row>
    <row r="188" spans="6:6" ht="15.95" customHeight="1">
      <c r="F188" s="91" t="s">
        <v>408</v>
      </c>
    </row>
    <row r="189" spans="6:6" ht="15.95" customHeight="1">
      <c r="F189" s="91" t="s">
        <v>408</v>
      </c>
    </row>
    <row r="190" spans="6:6" ht="15.95" customHeight="1">
      <c r="F190" s="91" t="s">
        <v>408</v>
      </c>
    </row>
    <row r="191" spans="6:6" ht="15.95" customHeight="1">
      <c r="F191" s="91" t="s">
        <v>408</v>
      </c>
    </row>
    <row r="192" spans="6:6" ht="15.95" customHeight="1">
      <c r="F192" s="91" t="s">
        <v>408</v>
      </c>
    </row>
    <row r="193" spans="6:6" ht="15.95" customHeight="1">
      <c r="F193" s="91" t="s">
        <v>408</v>
      </c>
    </row>
    <row r="194" spans="6:6" ht="15.95" customHeight="1">
      <c r="F194" s="91" t="s">
        <v>408</v>
      </c>
    </row>
    <row r="195" spans="6:6" ht="15.95" customHeight="1">
      <c r="F195" s="91" t="s">
        <v>408</v>
      </c>
    </row>
    <row r="196" spans="6:6" ht="15.95" customHeight="1">
      <c r="F196" s="91" t="s">
        <v>408</v>
      </c>
    </row>
    <row r="197" spans="6:6" ht="15.95" customHeight="1">
      <c r="F197" s="91" t="s">
        <v>408</v>
      </c>
    </row>
    <row r="198" spans="6:6" ht="15.95" customHeight="1">
      <c r="F198" s="91" t="s">
        <v>408</v>
      </c>
    </row>
    <row r="199" spans="6:6" ht="15.95" customHeight="1">
      <c r="F199" s="91" t="s">
        <v>408</v>
      </c>
    </row>
    <row r="200" spans="6:6" ht="15.95" customHeight="1">
      <c r="F200" s="91" t="s">
        <v>408</v>
      </c>
    </row>
    <row r="201" spans="6:6" ht="15.95" customHeight="1">
      <c r="F201" s="91" t="s">
        <v>408</v>
      </c>
    </row>
    <row r="202" spans="6:6" ht="15.95" customHeight="1">
      <c r="F202" s="91" t="s">
        <v>408</v>
      </c>
    </row>
    <row r="203" spans="6:6" ht="15.95" customHeight="1">
      <c r="F203" s="91" t="s">
        <v>408</v>
      </c>
    </row>
    <row r="204" spans="6:6" ht="15.95" customHeight="1">
      <c r="F204" s="91" t="s">
        <v>408</v>
      </c>
    </row>
    <row r="205" spans="6:6" ht="15.95" customHeight="1">
      <c r="F205" s="91" t="s">
        <v>408</v>
      </c>
    </row>
    <row r="206" spans="6:6" ht="15.95" customHeight="1">
      <c r="F206" s="91" t="s">
        <v>408</v>
      </c>
    </row>
    <row r="207" spans="6:6" ht="15.95" customHeight="1">
      <c r="F207" s="91" t="s">
        <v>408</v>
      </c>
    </row>
    <row r="208" spans="6:6" ht="15.95" customHeight="1">
      <c r="F208" s="91" t="s">
        <v>408</v>
      </c>
    </row>
    <row r="209" spans="6:6" ht="15.95" customHeight="1">
      <c r="F209" s="91" t="s">
        <v>408</v>
      </c>
    </row>
    <row r="210" spans="6:6" ht="15.95" customHeight="1">
      <c r="F210" s="91" t="s">
        <v>408</v>
      </c>
    </row>
    <row r="211" spans="6:6" ht="15.95" customHeight="1">
      <c r="F211" s="91" t="s">
        <v>408</v>
      </c>
    </row>
    <row r="212" spans="6:6" ht="15.95" customHeight="1">
      <c r="F212" s="91" t="s">
        <v>408</v>
      </c>
    </row>
    <row r="213" spans="6:6" ht="15.95" customHeight="1">
      <c r="F213" s="91" t="s">
        <v>408</v>
      </c>
    </row>
    <row r="214" spans="6:6" ht="15.95" customHeight="1">
      <c r="F214" s="91" t="s">
        <v>408</v>
      </c>
    </row>
    <row r="215" spans="6:6" ht="15.95" customHeight="1">
      <c r="F215" s="91" t="s">
        <v>408</v>
      </c>
    </row>
    <row r="216" spans="6:6" ht="15.95" customHeight="1">
      <c r="F216" s="91" t="s">
        <v>408</v>
      </c>
    </row>
    <row r="217" spans="6:6" ht="15.95" customHeight="1">
      <c r="F217" s="91" t="s">
        <v>408</v>
      </c>
    </row>
    <row r="218" spans="6:6" ht="15.95" customHeight="1">
      <c r="F218" s="91" t="s">
        <v>408</v>
      </c>
    </row>
    <row r="219" spans="6:6" ht="15.95" customHeight="1">
      <c r="F219" s="91" t="s">
        <v>408</v>
      </c>
    </row>
    <row r="220" spans="6:6" ht="15.95" customHeight="1">
      <c r="F220" s="91" t="s">
        <v>408</v>
      </c>
    </row>
    <row r="221" spans="6:6" ht="15.95" customHeight="1">
      <c r="F221" s="91" t="s">
        <v>408</v>
      </c>
    </row>
    <row r="222" spans="6:6" ht="15.95" customHeight="1">
      <c r="F222" s="91" t="s">
        <v>408</v>
      </c>
    </row>
    <row r="223" spans="6:6" ht="15.95" customHeight="1">
      <c r="F223" s="91" t="s">
        <v>408</v>
      </c>
    </row>
    <row r="224" spans="6:6" ht="15.95" customHeight="1">
      <c r="F224" s="91" t="s">
        <v>408</v>
      </c>
    </row>
    <row r="225" spans="6:6" ht="15.95" customHeight="1">
      <c r="F225" s="91" t="s">
        <v>408</v>
      </c>
    </row>
    <row r="226" spans="6:6" ht="15.95" customHeight="1">
      <c r="F226" s="91" t="s">
        <v>408</v>
      </c>
    </row>
    <row r="227" spans="6:6" ht="15.95" customHeight="1">
      <c r="F227" s="91" t="s">
        <v>408</v>
      </c>
    </row>
    <row r="228" spans="6:6" ht="15.95" customHeight="1">
      <c r="F228" s="91" t="s">
        <v>408</v>
      </c>
    </row>
    <row r="229" spans="6:6" ht="15.95" customHeight="1">
      <c r="F229" s="91" t="s">
        <v>408</v>
      </c>
    </row>
    <row r="230" spans="6:6" ht="15.95" customHeight="1">
      <c r="F230" s="91" t="s">
        <v>408</v>
      </c>
    </row>
    <row r="231" spans="6:6" ht="15.95" customHeight="1">
      <c r="F231" s="91" t="s">
        <v>408</v>
      </c>
    </row>
    <row r="232" spans="6:6" ht="15.95" customHeight="1">
      <c r="F232" s="91" t="s">
        <v>408</v>
      </c>
    </row>
    <row r="233" spans="6:6" ht="15.95" customHeight="1">
      <c r="F233" s="91" t="s">
        <v>408</v>
      </c>
    </row>
    <row r="234" spans="6:6" ht="15.95" customHeight="1">
      <c r="F234" s="91" t="s">
        <v>408</v>
      </c>
    </row>
    <row r="235" spans="6:6" ht="15.95" customHeight="1">
      <c r="F235" s="91" t="s">
        <v>408</v>
      </c>
    </row>
    <row r="236" spans="6:6" ht="15.95" customHeight="1">
      <c r="F236" s="91" t="s">
        <v>408</v>
      </c>
    </row>
    <row r="237" spans="6:6" ht="15.95" customHeight="1">
      <c r="F237" s="91" t="s">
        <v>408</v>
      </c>
    </row>
    <row r="238" spans="6:6" ht="15.95" customHeight="1">
      <c r="F238" s="91" t="s">
        <v>408</v>
      </c>
    </row>
    <row r="239" spans="6:6" ht="15.95" customHeight="1">
      <c r="F239" s="91" t="s">
        <v>408</v>
      </c>
    </row>
    <row r="240" spans="6:6" ht="15.95" customHeight="1">
      <c r="F240" s="91" t="s">
        <v>408</v>
      </c>
    </row>
    <row r="241" spans="6:6" ht="15.95" customHeight="1">
      <c r="F241" s="91" t="s">
        <v>408</v>
      </c>
    </row>
    <row r="242" spans="6:6" ht="15.95" customHeight="1">
      <c r="F242" s="91" t="s">
        <v>408</v>
      </c>
    </row>
    <row r="243" spans="6:6" ht="15.95" customHeight="1">
      <c r="F243" s="91" t="s">
        <v>408</v>
      </c>
    </row>
    <row r="244" spans="6:6" ht="15.95" customHeight="1">
      <c r="F244" s="91" t="s">
        <v>408</v>
      </c>
    </row>
    <row r="245" spans="6:6" ht="15.95" customHeight="1">
      <c r="F245" s="91" t="s">
        <v>408</v>
      </c>
    </row>
    <row r="246" spans="6:6" ht="15.95" customHeight="1">
      <c r="F246" s="91" t="s">
        <v>408</v>
      </c>
    </row>
    <row r="247" spans="6:6" ht="15.95" customHeight="1">
      <c r="F247" s="91" t="s">
        <v>408</v>
      </c>
    </row>
    <row r="248" spans="6:6" ht="15.95" customHeight="1">
      <c r="F248" s="91" t="s">
        <v>408</v>
      </c>
    </row>
    <row r="249" spans="6:6" ht="15.95" customHeight="1">
      <c r="F249" s="91" t="s">
        <v>408</v>
      </c>
    </row>
    <row r="250" spans="6:6" ht="15.95" customHeight="1">
      <c r="F250" s="91" t="s">
        <v>408</v>
      </c>
    </row>
    <row r="251" spans="6:6" ht="15.95" customHeight="1">
      <c r="F251" s="91" t="s">
        <v>408</v>
      </c>
    </row>
    <row r="252" spans="6:6" ht="15.95" customHeight="1">
      <c r="F252" s="91" t="s">
        <v>408</v>
      </c>
    </row>
    <row r="253" spans="6:6" ht="15.95" customHeight="1">
      <c r="F253" s="91" t="s">
        <v>408</v>
      </c>
    </row>
    <row r="254" spans="6:6" ht="15.95" customHeight="1">
      <c r="F254" s="91" t="s">
        <v>408</v>
      </c>
    </row>
    <row r="255" spans="6:6" ht="15.95" customHeight="1">
      <c r="F255" s="91" t="s">
        <v>408</v>
      </c>
    </row>
    <row r="256" spans="6:6" ht="15.95" customHeight="1">
      <c r="F256" s="91" t="s">
        <v>408</v>
      </c>
    </row>
    <row r="257" spans="6:6" ht="15.95" customHeight="1">
      <c r="F257" s="91" t="s">
        <v>408</v>
      </c>
    </row>
    <row r="258" spans="6:6" ht="15.95" customHeight="1">
      <c r="F258" s="91" t="s">
        <v>408</v>
      </c>
    </row>
    <row r="259" spans="6:6" ht="15.95" customHeight="1">
      <c r="F259" s="91" t="s">
        <v>408</v>
      </c>
    </row>
    <row r="260" spans="6:6" ht="15.95" customHeight="1">
      <c r="F260" s="91" t="s">
        <v>408</v>
      </c>
    </row>
    <row r="261" spans="6:6" ht="15.95" customHeight="1">
      <c r="F261" s="91" t="s">
        <v>408</v>
      </c>
    </row>
    <row r="262" spans="6:6" ht="15.95" customHeight="1">
      <c r="F262" s="91" t="s">
        <v>408</v>
      </c>
    </row>
    <row r="263" spans="6:6" ht="15.95" customHeight="1">
      <c r="F263" s="91" t="s">
        <v>408</v>
      </c>
    </row>
    <row r="264" spans="6:6" ht="15.95" customHeight="1">
      <c r="F264" s="91" t="s">
        <v>408</v>
      </c>
    </row>
    <row r="265" spans="6:6" ht="15.95" customHeight="1">
      <c r="F265" s="91" t="s">
        <v>408</v>
      </c>
    </row>
    <row r="266" spans="6:6" ht="15.95" customHeight="1">
      <c r="F266" s="91" t="s">
        <v>408</v>
      </c>
    </row>
    <row r="267" spans="6:6" ht="15.95" customHeight="1">
      <c r="F267" s="91" t="s">
        <v>408</v>
      </c>
    </row>
    <row r="268" spans="6:6" ht="15.95" customHeight="1">
      <c r="F268" s="91" t="s">
        <v>408</v>
      </c>
    </row>
    <row r="269" spans="6:6" ht="15.95" customHeight="1">
      <c r="F269" s="91" t="s">
        <v>408</v>
      </c>
    </row>
    <row r="270" spans="6:6" ht="15.95" customHeight="1">
      <c r="F270" s="91" t="s">
        <v>408</v>
      </c>
    </row>
    <row r="271" spans="6:6" ht="15.95" customHeight="1">
      <c r="F271" s="91" t="s">
        <v>408</v>
      </c>
    </row>
    <row r="272" spans="6:6" ht="15.95" customHeight="1">
      <c r="F272" s="91" t="s">
        <v>408</v>
      </c>
    </row>
    <row r="273" spans="6:6" ht="15.95" customHeight="1">
      <c r="F273" s="91" t="s">
        <v>408</v>
      </c>
    </row>
    <row r="274" spans="6:6" ht="15.95" customHeight="1">
      <c r="F274" s="91" t="s">
        <v>408</v>
      </c>
    </row>
    <row r="275" spans="6:6" ht="15.95" customHeight="1">
      <c r="F275" s="91" t="s">
        <v>408</v>
      </c>
    </row>
    <row r="276" spans="6:6" ht="15.95" customHeight="1">
      <c r="F276" s="91" t="s">
        <v>408</v>
      </c>
    </row>
    <row r="277" spans="6:6" ht="15.95" customHeight="1">
      <c r="F277" s="91" t="s">
        <v>408</v>
      </c>
    </row>
    <row r="278" spans="6:6" ht="15.95" customHeight="1">
      <c r="F278" s="91" t="s">
        <v>408</v>
      </c>
    </row>
    <row r="279" spans="6:6" ht="15.95" customHeight="1">
      <c r="F279" s="91" t="s">
        <v>408</v>
      </c>
    </row>
    <row r="280" spans="6:6" ht="15.95" customHeight="1">
      <c r="F280" s="91" t="s">
        <v>408</v>
      </c>
    </row>
    <row r="281" spans="6:6" ht="15.95" customHeight="1">
      <c r="F281" s="91" t="s">
        <v>408</v>
      </c>
    </row>
    <row r="282" spans="6:6" ht="15.95" customHeight="1">
      <c r="F282" s="91" t="s">
        <v>408</v>
      </c>
    </row>
    <row r="283" spans="6:6" ht="15.95" customHeight="1">
      <c r="F283" s="91" t="s">
        <v>408</v>
      </c>
    </row>
    <row r="284" spans="6:6" ht="15.95" customHeight="1">
      <c r="F284" s="91" t="s">
        <v>408</v>
      </c>
    </row>
    <row r="285" spans="6:6" ht="15.95" customHeight="1">
      <c r="F285" s="91" t="s">
        <v>408</v>
      </c>
    </row>
    <row r="286" spans="6:6" ht="15.95" customHeight="1">
      <c r="F286" s="91" t="s">
        <v>408</v>
      </c>
    </row>
    <row r="287" spans="6:6" ht="15.95" customHeight="1">
      <c r="F287" s="91" t="s">
        <v>408</v>
      </c>
    </row>
    <row r="288" spans="6:6" ht="15.95" customHeight="1">
      <c r="F288" s="91" t="s">
        <v>408</v>
      </c>
    </row>
    <row r="289" spans="6:6" ht="15.95" customHeight="1">
      <c r="F289" s="91" t="s">
        <v>408</v>
      </c>
    </row>
    <row r="290" spans="6:6" ht="15.95" customHeight="1">
      <c r="F290" s="91" t="s">
        <v>408</v>
      </c>
    </row>
    <row r="291" spans="6:6" ht="15.95" customHeight="1">
      <c r="F291" s="91" t="s">
        <v>408</v>
      </c>
    </row>
    <row r="292" spans="6:6" ht="15.95" customHeight="1">
      <c r="F292" s="91" t="s">
        <v>408</v>
      </c>
    </row>
    <row r="293" spans="6:6" ht="15.95" customHeight="1">
      <c r="F293" s="91" t="s">
        <v>408</v>
      </c>
    </row>
    <row r="294" spans="6:6" ht="15.95" customHeight="1">
      <c r="F294" s="91" t="s">
        <v>408</v>
      </c>
    </row>
    <row r="295" spans="6:6" ht="15.95" customHeight="1">
      <c r="F295" s="91" t="s">
        <v>408</v>
      </c>
    </row>
    <row r="296" spans="6:6" ht="15.95" customHeight="1">
      <c r="F296" s="91" t="s">
        <v>408</v>
      </c>
    </row>
    <row r="297" spans="6:6" ht="15.95" customHeight="1">
      <c r="F297" s="91" t="s">
        <v>408</v>
      </c>
    </row>
    <row r="298" spans="6:6" ht="15.95" customHeight="1">
      <c r="F298" s="91" t="s">
        <v>408</v>
      </c>
    </row>
    <row r="299" spans="6:6" ht="15.95" customHeight="1">
      <c r="F299" s="91" t="s">
        <v>408</v>
      </c>
    </row>
    <row r="300" spans="6:6" ht="15.95" customHeight="1">
      <c r="F300" s="91" t="s">
        <v>408</v>
      </c>
    </row>
    <row r="301" spans="6:6" ht="15.95" customHeight="1">
      <c r="F301" s="91" t="s">
        <v>408</v>
      </c>
    </row>
    <row r="302" spans="6:6" ht="15.95" customHeight="1">
      <c r="F302" s="91" t="s">
        <v>408</v>
      </c>
    </row>
    <row r="303" spans="6:6" ht="15.95" customHeight="1">
      <c r="F303" s="91" t="s">
        <v>408</v>
      </c>
    </row>
    <row r="304" spans="6:6" ht="15.95" customHeight="1">
      <c r="F304" s="91" t="s">
        <v>408</v>
      </c>
    </row>
    <row r="305" spans="6:6" ht="15.95" customHeight="1">
      <c r="F305" s="91" t="s">
        <v>408</v>
      </c>
    </row>
    <row r="306" spans="6:6" ht="15.95" customHeight="1">
      <c r="F306" s="91" t="s">
        <v>408</v>
      </c>
    </row>
    <row r="307" spans="6:6" ht="15.95" customHeight="1">
      <c r="F307" s="91" t="s">
        <v>408</v>
      </c>
    </row>
    <row r="308" spans="6:6" ht="15.95" customHeight="1">
      <c r="F308" s="91" t="s">
        <v>408</v>
      </c>
    </row>
    <row r="309" spans="6:6" ht="15.95" customHeight="1">
      <c r="F309" s="91" t="s">
        <v>408</v>
      </c>
    </row>
    <row r="310" spans="6:6" ht="15.95" customHeight="1">
      <c r="F310" s="91" t="s">
        <v>408</v>
      </c>
    </row>
    <row r="311" spans="6:6" ht="15.95" customHeight="1">
      <c r="F311" s="91" t="s">
        <v>408</v>
      </c>
    </row>
    <row r="312" spans="6:6" ht="15.95" customHeight="1">
      <c r="F312" s="91" t="s">
        <v>408</v>
      </c>
    </row>
    <row r="313" spans="6:6" ht="15.95" customHeight="1">
      <c r="F313" s="91" t="s">
        <v>408</v>
      </c>
    </row>
    <row r="314" spans="6:6" ht="15.95" customHeight="1">
      <c r="F314" s="91" t="s">
        <v>408</v>
      </c>
    </row>
    <row r="315" spans="6:6" ht="15.95" customHeight="1">
      <c r="F315" s="91" t="s">
        <v>408</v>
      </c>
    </row>
    <row r="316" spans="6:6" ht="15.95" customHeight="1">
      <c r="F316" s="91" t="s">
        <v>408</v>
      </c>
    </row>
    <row r="317" spans="6:6" ht="15.95" customHeight="1">
      <c r="F317" s="91" t="s">
        <v>408</v>
      </c>
    </row>
    <row r="318" spans="6:6" ht="15.95" customHeight="1">
      <c r="F318" s="91" t="s">
        <v>408</v>
      </c>
    </row>
    <row r="319" spans="6:6" ht="15.95" customHeight="1">
      <c r="F319" s="91" t="s">
        <v>408</v>
      </c>
    </row>
    <row r="320" spans="6:6" ht="15.95" customHeight="1">
      <c r="F320" s="91" t="s">
        <v>408</v>
      </c>
    </row>
    <row r="321" spans="6:6" ht="15.95" customHeight="1">
      <c r="F321" s="91" t="s">
        <v>408</v>
      </c>
    </row>
    <row r="322" spans="6:6" ht="15.95" customHeight="1">
      <c r="F322" s="91" t="s">
        <v>408</v>
      </c>
    </row>
    <row r="323" spans="6:6" ht="15.95" customHeight="1">
      <c r="F323" s="91" t="s">
        <v>408</v>
      </c>
    </row>
    <row r="324" spans="6:6" ht="15.95" customHeight="1">
      <c r="F324" s="91" t="s">
        <v>408</v>
      </c>
    </row>
    <row r="325" spans="6:6" ht="15.95" customHeight="1">
      <c r="F325" s="91" t="s">
        <v>408</v>
      </c>
    </row>
    <row r="326" spans="6:6" ht="15.95" customHeight="1">
      <c r="F326" s="91" t="s">
        <v>408</v>
      </c>
    </row>
    <row r="327" spans="6:6" ht="15.95" customHeight="1">
      <c r="F327" s="91" t="s">
        <v>408</v>
      </c>
    </row>
    <row r="328" spans="6:6" ht="15.95" customHeight="1">
      <c r="F328" s="91" t="s">
        <v>408</v>
      </c>
    </row>
    <row r="329" spans="6:6" ht="15.95" customHeight="1">
      <c r="F329" s="91" t="s">
        <v>408</v>
      </c>
    </row>
    <row r="330" spans="6:6" ht="15.95" customHeight="1">
      <c r="F330" s="91" t="s">
        <v>408</v>
      </c>
    </row>
    <row r="331" spans="6:6" ht="15.95" customHeight="1">
      <c r="F331" s="91" t="s">
        <v>408</v>
      </c>
    </row>
    <row r="332" spans="6:6" ht="15.95" customHeight="1">
      <c r="F332" s="91" t="s">
        <v>408</v>
      </c>
    </row>
    <row r="333" spans="6:6" ht="15.95" customHeight="1">
      <c r="F333" s="91" t="s">
        <v>408</v>
      </c>
    </row>
    <row r="334" spans="6:6" ht="15.95" customHeight="1">
      <c r="F334" s="91" t="s">
        <v>408</v>
      </c>
    </row>
    <row r="335" spans="6:6" ht="15.95" customHeight="1">
      <c r="F335" s="91" t="s">
        <v>408</v>
      </c>
    </row>
    <row r="336" spans="6:6" ht="15.95" customHeight="1">
      <c r="F336" s="91" t="s">
        <v>408</v>
      </c>
    </row>
    <row r="337" spans="6:6" ht="15.95" customHeight="1">
      <c r="F337" s="91" t="s">
        <v>408</v>
      </c>
    </row>
    <row r="338" spans="6:6" ht="15.95" customHeight="1">
      <c r="F338" s="91" t="s">
        <v>408</v>
      </c>
    </row>
    <row r="339" spans="6:6" ht="15.95" customHeight="1">
      <c r="F339" s="91" t="s">
        <v>408</v>
      </c>
    </row>
    <row r="340" spans="6:6" ht="15.95" customHeight="1">
      <c r="F340" s="91" t="s">
        <v>408</v>
      </c>
    </row>
    <row r="341" spans="6:6" ht="15.95" customHeight="1">
      <c r="F341" s="91" t="s">
        <v>408</v>
      </c>
    </row>
    <row r="342" spans="6:6" ht="15.95" customHeight="1">
      <c r="F342" s="91" t="s">
        <v>408</v>
      </c>
    </row>
    <row r="343" spans="6:6" ht="15.95" customHeight="1">
      <c r="F343" s="91" t="s">
        <v>408</v>
      </c>
    </row>
    <row r="344" spans="6:6" ht="15.95" customHeight="1">
      <c r="F344" s="91" t="s">
        <v>408</v>
      </c>
    </row>
    <row r="345" spans="6:6" ht="15.95" customHeight="1">
      <c r="F345" s="91" t="s">
        <v>408</v>
      </c>
    </row>
    <row r="346" spans="6:6" ht="15.95" customHeight="1">
      <c r="F346" s="91" t="s">
        <v>408</v>
      </c>
    </row>
    <row r="347" spans="6:6" ht="15.95" customHeight="1">
      <c r="F347" s="91" t="s">
        <v>408</v>
      </c>
    </row>
    <row r="348" spans="6:6" ht="15.95" customHeight="1">
      <c r="F348" s="91" t="s">
        <v>408</v>
      </c>
    </row>
    <row r="349" spans="6:6" ht="15.95" customHeight="1">
      <c r="F349" s="91" t="s">
        <v>408</v>
      </c>
    </row>
    <row r="350" spans="6:6" ht="15.95" customHeight="1">
      <c r="F350" s="91" t="s">
        <v>408</v>
      </c>
    </row>
    <row r="351" spans="6:6" ht="15.95" customHeight="1">
      <c r="F351" s="91" t="s">
        <v>408</v>
      </c>
    </row>
    <row r="352" spans="6:6" ht="15.95" customHeight="1">
      <c r="F352" s="91" t="s">
        <v>408</v>
      </c>
    </row>
    <row r="353" spans="6:6" ht="15.95" customHeight="1">
      <c r="F353" s="91" t="s">
        <v>408</v>
      </c>
    </row>
    <row r="354" spans="6:6" ht="15.95" customHeight="1">
      <c r="F354" s="91" t="s">
        <v>408</v>
      </c>
    </row>
    <row r="355" spans="6:6" ht="15.95" customHeight="1">
      <c r="F355" s="91" t="s">
        <v>408</v>
      </c>
    </row>
    <row r="356" spans="6:6" ht="15.95" customHeight="1">
      <c r="F356" s="91" t="s">
        <v>408</v>
      </c>
    </row>
    <row r="357" spans="6:6" ht="15.95" customHeight="1">
      <c r="F357" s="91" t="s">
        <v>408</v>
      </c>
    </row>
    <row r="358" spans="6:6" ht="15.95" customHeight="1">
      <c r="F358" s="91" t="s">
        <v>408</v>
      </c>
    </row>
    <row r="359" spans="6:6" ht="15.95" customHeight="1">
      <c r="F359" s="91" t="s">
        <v>408</v>
      </c>
    </row>
    <row r="360" spans="6:6" ht="15.95" customHeight="1">
      <c r="F360" s="91" t="s">
        <v>408</v>
      </c>
    </row>
    <row r="361" spans="6:6" ht="15.95" customHeight="1">
      <c r="F361" s="91" t="s">
        <v>408</v>
      </c>
    </row>
    <row r="362" spans="6:6" ht="15.95" customHeight="1">
      <c r="F362" s="91" t="s">
        <v>408</v>
      </c>
    </row>
    <row r="363" spans="6:6" ht="15.95" customHeight="1">
      <c r="F363" s="91" t="s">
        <v>408</v>
      </c>
    </row>
    <row r="364" spans="6:6" ht="15.95" customHeight="1">
      <c r="F364" s="91" t="s">
        <v>408</v>
      </c>
    </row>
    <row r="365" spans="6:6" ht="15.95" customHeight="1">
      <c r="F365" s="91" t="s">
        <v>408</v>
      </c>
    </row>
    <row r="366" spans="6:6" ht="15.95" customHeight="1">
      <c r="F366" s="91" t="s">
        <v>408</v>
      </c>
    </row>
    <row r="367" spans="6:6" ht="15.95" customHeight="1">
      <c r="F367" s="91" t="s">
        <v>408</v>
      </c>
    </row>
    <row r="368" spans="6:6" ht="15.95" customHeight="1">
      <c r="F368" s="91" t="s">
        <v>408</v>
      </c>
    </row>
    <row r="369" spans="6:6" ht="15.95" customHeight="1">
      <c r="F369" s="91" t="s">
        <v>408</v>
      </c>
    </row>
    <row r="370" spans="6:6" ht="15.95" customHeight="1">
      <c r="F370" s="91" t="s">
        <v>408</v>
      </c>
    </row>
    <row r="371" spans="6:6" ht="15.95" customHeight="1">
      <c r="F371" s="91" t="s">
        <v>408</v>
      </c>
    </row>
    <row r="372" spans="6:6" ht="15.95" customHeight="1">
      <c r="F372" s="91" t="s">
        <v>408</v>
      </c>
    </row>
    <row r="373" spans="6:6" ht="15.95" customHeight="1">
      <c r="F373" s="91" t="s">
        <v>408</v>
      </c>
    </row>
    <row r="374" spans="6:6" ht="15.95" customHeight="1">
      <c r="F374" s="91" t="s">
        <v>408</v>
      </c>
    </row>
    <row r="375" spans="6:6" ht="15.95" customHeight="1">
      <c r="F375" s="91" t="s">
        <v>408</v>
      </c>
    </row>
    <row r="376" spans="6:6" ht="15.95" customHeight="1">
      <c r="F376" s="91" t="s">
        <v>408</v>
      </c>
    </row>
    <row r="377" spans="6:6" ht="15.95" customHeight="1">
      <c r="F377" s="91" t="s">
        <v>408</v>
      </c>
    </row>
    <row r="378" spans="6:6" ht="15.95" customHeight="1">
      <c r="F378" s="91" t="s">
        <v>408</v>
      </c>
    </row>
    <row r="379" spans="6:6" ht="15.95" customHeight="1">
      <c r="F379" s="91" t="s">
        <v>408</v>
      </c>
    </row>
    <row r="380" spans="6:6" ht="15.95" customHeight="1">
      <c r="F380" s="91" t="s">
        <v>408</v>
      </c>
    </row>
    <row r="381" spans="6:6" ht="15.95" customHeight="1">
      <c r="F381" s="91" t="s">
        <v>408</v>
      </c>
    </row>
    <row r="382" spans="6:6" ht="15.95" customHeight="1">
      <c r="F382" s="91" t="s">
        <v>408</v>
      </c>
    </row>
    <row r="383" spans="6:6" ht="15.95" customHeight="1">
      <c r="F383" s="91" t="s">
        <v>408</v>
      </c>
    </row>
    <row r="384" spans="6:6" ht="15.95" customHeight="1">
      <c r="F384" s="91" t="s">
        <v>408</v>
      </c>
    </row>
    <row r="385" spans="6:6" ht="15.95" customHeight="1">
      <c r="F385" s="91" t="s">
        <v>408</v>
      </c>
    </row>
    <row r="386" spans="6:6" ht="15.95" customHeight="1">
      <c r="F386" s="91" t="s">
        <v>408</v>
      </c>
    </row>
    <row r="387" spans="6:6" ht="15.95" customHeight="1">
      <c r="F387" s="91" t="s">
        <v>408</v>
      </c>
    </row>
    <row r="388" spans="6:6" ht="15.95" customHeight="1">
      <c r="F388" s="91" t="s">
        <v>408</v>
      </c>
    </row>
    <row r="389" spans="6:6" ht="15.95" customHeight="1">
      <c r="F389" s="91" t="s">
        <v>408</v>
      </c>
    </row>
    <row r="390" spans="6:6" ht="15.95" customHeight="1">
      <c r="F390" s="91" t="s">
        <v>408</v>
      </c>
    </row>
    <row r="391" spans="6:6" ht="15.95" customHeight="1">
      <c r="F391" s="91" t="s">
        <v>408</v>
      </c>
    </row>
    <row r="392" spans="6:6" ht="15.95" customHeight="1">
      <c r="F392" s="91" t="s">
        <v>408</v>
      </c>
    </row>
    <row r="393" spans="6:6" ht="15.95" customHeight="1">
      <c r="F393" s="91" t="s">
        <v>408</v>
      </c>
    </row>
    <row r="394" spans="6:6" ht="15.95" customHeight="1">
      <c r="F394" s="91" t="s">
        <v>408</v>
      </c>
    </row>
    <row r="395" spans="6:6" ht="15.95" customHeight="1">
      <c r="F395" s="91" t="s">
        <v>408</v>
      </c>
    </row>
    <row r="396" spans="6:6" ht="15.95" customHeight="1">
      <c r="F396" s="91" t="s">
        <v>408</v>
      </c>
    </row>
    <row r="397" spans="6:6" ht="15.95" customHeight="1">
      <c r="F397" s="91" t="s">
        <v>408</v>
      </c>
    </row>
    <row r="398" spans="6:6" ht="15.95" customHeight="1">
      <c r="F398" s="91" t="s">
        <v>408</v>
      </c>
    </row>
    <row r="399" spans="6:6" ht="15.95" customHeight="1">
      <c r="F399" s="91" t="s">
        <v>408</v>
      </c>
    </row>
    <row r="400" spans="6:6" ht="15.95" customHeight="1">
      <c r="F400" s="91" t="s">
        <v>408</v>
      </c>
    </row>
    <row r="401" spans="6:6" ht="15.95" customHeight="1">
      <c r="F401" s="91" t="s">
        <v>408</v>
      </c>
    </row>
    <row r="402" spans="6:6" ht="15.95" customHeight="1">
      <c r="F402" s="91" t="s">
        <v>408</v>
      </c>
    </row>
    <row r="403" spans="6:6" ht="15.95" customHeight="1">
      <c r="F403" s="91" t="s">
        <v>408</v>
      </c>
    </row>
    <row r="404" spans="6:6" ht="15.95" customHeight="1">
      <c r="F404" s="91" t="s">
        <v>408</v>
      </c>
    </row>
    <row r="405" spans="6:6" ht="15.95" customHeight="1">
      <c r="F405" s="91" t="s">
        <v>408</v>
      </c>
    </row>
    <row r="406" spans="6:6" ht="15.95" customHeight="1">
      <c r="F406" s="91" t="s">
        <v>408</v>
      </c>
    </row>
    <row r="407" spans="6:6" ht="15.95" customHeight="1">
      <c r="F407" s="91" t="s">
        <v>408</v>
      </c>
    </row>
    <row r="408" spans="6:6" ht="15.95" customHeight="1">
      <c r="F408" s="91" t="s">
        <v>408</v>
      </c>
    </row>
    <row r="409" spans="6:6" ht="15.95" customHeight="1">
      <c r="F409" s="91" t="s">
        <v>408</v>
      </c>
    </row>
    <row r="410" spans="6:6" ht="15.95" customHeight="1">
      <c r="F410" s="91" t="s">
        <v>408</v>
      </c>
    </row>
    <row r="411" spans="6:6" ht="15.95" customHeight="1">
      <c r="F411" s="91" t="s">
        <v>408</v>
      </c>
    </row>
    <row r="412" spans="6:6" ht="15.95" customHeight="1">
      <c r="F412" s="91" t="s">
        <v>408</v>
      </c>
    </row>
    <row r="413" spans="6:6" ht="15.95" customHeight="1">
      <c r="F413" s="91" t="s">
        <v>408</v>
      </c>
    </row>
    <row r="414" spans="6:6" ht="15.95" customHeight="1">
      <c r="F414" s="91" t="s">
        <v>408</v>
      </c>
    </row>
    <row r="415" spans="6:6" ht="15.95" customHeight="1">
      <c r="F415" s="91" t="s">
        <v>408</v>
      </c>
    </row>
    <row r="416" spans="6:6" ht="15.95" customHeight="1">
      <c r="F416" s="91" t="s">
        <v>408</v>
      </c>
    </row>
    <row r="417" spans="6:6" ht="15.95" customHeight="1">
      <c r="F417" s="91" t="s">
        <v>408</v>
      </c>
    </row>
    <row r="418" spans="6:6" ht="15.95" customHeight="1">
      <c r="F418" s="91" t="s">
        <v>408</v>
      </c>
    </row>
    <row r="419" spans="6:6" ht="15.95" customHeight="1">
      <c r="F419" s="91" t="s">
        <v>408</v>
      </c>
    </row>
    <row r="420" spans="6:6" ht="15.95" customHeight="1">
      <c r="F420" s="91" t="s">
        <v>408</v>
      </c>
    </row>
    <row r="421" spans="6:6" ht="15.95" customHeight="1">
      <c r="F421" s="91" t="s">
        <v>408</v>
      </c>
    </row>
    <row r="422" spans="6:6" ht="15.95" customHeight="1">
      <c r="F422" s="91" t="s">
        <v>408</v>
      </c>
    </row>
    <row r="423" spans="6:6" ht="15.95" customHeight="1">
      <c r="F423" s="91" t="s">
        <v>408</v>
      </c>
    </row>
    <row r="424" spans="6:6" ht="15.95" customHeight="1">
      <c r="F424" s="91" t="s">
        <v>408</v>
      </c>
    </row>
    <row r="425" spans="6:6" ht="15.95" customHeight="1">
      <c r="F425" s="91" t="s">
        <v>408</v>
      </c>
    </row>
    <row r="426" spans="6:6" ht="15.95" customHeight="1">
      <c r="F426" s="91" t="s">
        <v>408</v>
      </c>
    </row>
    <row r="427" spans="6:6" ht="15.95" customHeight="1">
      <c r="F427" s="91" t="s">
        <v>408</v>
      </c>
    </row>
    <row r="428" spans="6:6" ht="15.95" customHeight="1">
      <c r="F428" s="91" t="s">
        <v>408</v>
      </c>
    </row>
    <row r="429" spans="6:6" ht="15.95" customHeight="1">
      <c r="F429" s="91" t="s">
        <v>408</v>
      </c>
    </row>
    <row r="430" spans="6:6" ht="15.95" customHeight="1">
      <c r="F430" s="91" t="s">
        <v>408</v>
      </c>
    </row>
    <row r="431" spans="6:6" ht="15.95" customHeight="1">
      <c r="F431" s="91" t="s">
        <v>408</v>
      </c>
    </row>
    <row r="432" spans="6:6" ht="15.95" customHeight="1">
      <c r="F432" s="91" t="s">
        <v>408</v>
      </c>
    </row>
    <row r="433" spans="6:6" ht="15.95" customHeight="1">
      <c r="F433" s="91" t="s">
        <v>408</v>
      </c>
    </row>
    <row r="434" spans="6:6" ht="15.95" customHeight="1">
      <c r="F434" s="91" t="s">
        <v>408</v>
      </c>
    </row>
    <row r="435" spans="6:6" ht="15.95" customHeight="1">
      <c r="F435" s="91" t="s">
        <v>408</v>
      </c>
    </row>
    <row r="436" spans="6:6" ht="15.95" customHeight="1">
      <c r="F436" s="91" t="s">
        <v>408</v>
      </c>
    </row>
    <row r="437" spans="6:6" ht="15.95" customHeight="1">
      <c r="F437" s="91" t="s">
        <v>408</v>
      </c>
    </row>
    <row r="438" spans="6:6" ht="15.95" customHeight="1">
      <c r="F438" s="91" t="s">
        <v>408</v>
      </c>
    </row>
    <row r="439" spans="6:6" ht="15.95" customHeight="1">
      <c r="F439" s="91" t="s">
        <v>408</v>
      </c>
    </row>
    <row r="440" spans="6:6" ht="15.95" customHeight="1">
      <c r="F440" s="91" t="s">
        <v>408</v>
      </c>
    </row>
    <row r="441" spans="6:6" ht="15.95" customHeight="1">
      <c r="F441" s="91" t="s">
        <v>408</v>
      </c>
    </row>
    <row r="442" spans="6:6" ht="15.95" customHeight="1">
      <c r="F442" s="91" t="s">
        <v>408</v>
      </c>
    </row>
    <row r="443" spans="6:6" ht="15.95" customHeight="1">
      <c r="F443" s="91" t="s">
        <v>408</v>
      </c>
    </row>
    <row r="444" spans="6:6" ht="15.95" customHeight="1">
      <c r="F444" s="91" t="s">
        <v>408</v>
      </c>
    </row>
    <row r="445" spans="6:6" ht="15.95" customHeight="1">
      <c r="F445" s="91" t="s">
        <v>408</v>
      </c>
    </row>
    <row r="446" spans="6:6" ht="15.95" customHeight="1">
      <c r="F446" s="91" t="s">
        <v>408</v>
      </c>
    </row>
    <row r="447" spans="6:6" ht="15.95" customHeight="1">
      <c r="F447" s="91" t="s">
        <v>408</v>
      </c>
    </row>
    <row r="448" spans="6:6" ht="15.95" customHeight="1">
      <c r="F448" s="91" t="s">
        <v>408</v>
      </c>
    </row>
    <row r="449" spans="6:6" ht="15.95" customHeight="1">
      <c r="F449" s="91" t="s">
        <v>408</v>
      </c>
    </row>
    <row r="450" spans="6:6" ht="15.95" customHeight="1">
      <c r="F450" s="91" t="s">
        <v>408</v>
      </c>
    </row>
    <row r="451" spans="6:6" ht="15.95" customHeight="1">
      <c r="F451" s="91" t="s">
        <v>408</v>
      </c>
    </row>
    <row r="452" spans="6:6" ht="15.95" customHeight="1">
      <c r="F452" s="91" t="s">
        <v>408</v>
      </c>
    </row>
    <row r="453" spans="6:6" ht="15.95" customHeight="1">
      <c r="F453" s="91" t="s">
        <v>408</v>
      </c>
    </row>
    <row r="454" spans="6:6" ht="15.95" customHeight="1">
      <c r="F454" s="91" t="s">
        <v>408</v>
      </c>
    </row>
    <row r="455" spans="6:6" ht="15.95" customHeight="1">
      <c r="F455" s="91" t="s">
        <v>408</v>
      </c>
    </row>
    <row r="456" spans="6:6" ht="15.95" customHeight="1">
      <c r="F456" s="91" t="s">
        <v>408</v>
      </c>
    </row>
    <row r="457" spans="6:6" ht="15.95" customHeight="1">
      <c r="F457" s="91" t="s">
        <v>408</v>
      </c>
    </row>
    <row r="458" spans="6:6" ht="15.95" customHeight="1">
      <c r="F458" s="91" t="s">
        <v>408</v>
      </c>
    </row>
    <row r="459" spans="6:6" ht="15.95" customHeight="1">
      <c r="F459" s="91" t="s">
        <v>408</v>
      </c>
    </row>
    <row r="460" spans="6:6" ht="15.95" customHeight="1">
      <c r="F460" s="91" t="s">
        <v>408</v>
      </c>
    </row>
    <row r="461" spans="6:6" ht="15.95" customHeight="1">
      <c r="F461" s="91" t="s">
        <v>408</v>
      </c>
    </row>
    <row r="462" spans="6:6" ht="15.95" customHeight="1">
      <c r="F462" s="91" t="s">
        <v>408</v>
      </c>
    </row>
    <row r="463" spans="6:6" ht="15.95" customHeight="1">
      <c r="F463" s="91" t="s">
        <v>408</v>
      </c>
    </row>
    <row r="464" spans="6:6" ht="15.95" customHeight="1">
      <c r="F464" s="91" t="s">
        <v>408</v>
      </c>
    </row>
    <row r="465" spans="6:6" ht="15.95" customHeight="1">
      <c r="F465" s="91" t="s">
        <v>408</v>
      </c>
    </row>
    <row r="466" spans="6:6" ht="15.95" customHeight="1">
      <c r="F466" s="91" t="s">
        <v>408</v>
      </c>
    </row>
    <row r="467" spans="6:6" ht="15.95" customHeight="1">
      <c r="F467" s="91" t="s">
        <v>408</v>
      </c>
    </row>
    <row r="468" spans="6:6" ht="15.95" customHeight="1">
      <c r="F468" s="91" t="s">
        <v>408</v>
      </c>
    </row>
    <row r="469" spans="6:6" ht="15.95" customHeight="1">
      <c r="F469" s="91" t="s">
        <v>408</v>
      </c>
    </row>
    <row r="470" spans="6:6" ht="15.95" customHeight="1">
      <c r="F470" s="91" t="s">
        <v>408</v>
      </c>
    </row>
    <row r="471" spans="6:6" ht="15.95" customHeight="1">
      <c r="F471" s="91" t="s">
        <v>408</v>
      </c>
    </row>
    <row r="472" spans="6:6" ht="15.95" customHeight="1">
      <c r="F472" s="91" t="s">
        <v>408</v>
      </c>
    </row>
    <row r="473" spans="6:6" ht="15.95" customHeight="1">
      <c r="F473" s="91" t="s">
        <v>408</v>
      </c>
    </row>
    <row r="474" spans="6:6" ht="15.95" customHeight="1">
      <c r="F474" s="91" t="s">
        <v>408</v>
      </c>
    </row>
    <row r="475" spans="6:6" ht="15.95" customHeight="1">
      <c r="F475" s="91" t="s">
        <v>408</v>
      </c>
    </row>
    <row r="476" spans="6:6" ht="15.95" customHeight="1">
      <c r="F476" s="91" t="s">
        <v>408</v>
      </c>
    </row>
    <row r="477" spans="6:6" ht="15.95" customHeight="1">
      <c r="F477" s="91" t="s">
        <v>408</v>
      </c>
    </row>
    <row r="478" spans="6:6" ht="15.95" customHeight="1">
      <c r="F478" s="91" t="s">
        <v>408</v>
      </c>
    </row>
    <row r="479" spans="6:6" ht="15.95" customHeight="1">
      <c r="F479" s="91" t="s">
        <v>408</v>
      </c>
    </row>
    <row r="480" spans="6:6" ht="15.95" customHeight="1">
      <c r="F480" s="91" t="s">
        <v>408</v>
      </c>
    </row>
    <row r="481" spans="6:6" ht="15.95" customHeight="1">
      <c r="F481" s="91" t="s">
        <v>408</v>
      </c>
    </row>
    <row r="482" spans="6:6" ht="15.95" customHeight="1">
      <c r="F482" s="91" t="s">
        <v>408</v>
      </c>
    </row>
    <row r="483" spans="6:6" ht="15.95" customHeight="1">
      <c r="F483" s="91" t="s">
        <v>408</v>
      </c>
    </row>
    <row r="484" spans="6:6" ht="15.95" customHeight="1">
      <c r="F484" s="91" t="s">
        <v>408</v>
      </c>
    </row>
    <row r="485" spans="6:6" ht="15.95" customHeight="1">
      <c r="F485" s="91" t="s">
        <v>408</v>
      </c>
    </row>
    <row r="486" spans="6:6" ht="15.95" customHeight="1">
      <c r="F486" s="91" t="s">
        <v>408</v>
      </c>
    </row>
    <row r="487" spans="6:6" ht="15.95" customHeight="1">
      <c r="F487" s="91" t="s">
        <v>408</v>
      </c>
    </row>
    <row r="488" spans="6:6" ht="15.95" customHeight="1">
      <c r="F488" s="91" t="s">
        <v>408</v>
      </c>
    </row>
    <row r="489" spans="6:6" ht="15.95" customHeight="1">
      <c r="F489" s="91" t="s">
        <v>408</v>
      </c>
    </row>
    <row r="490" spans="6:6" ht="15.95" customHeight="1">
      <c r="F490" s="91" t="s">
        <v>408</v>
      </c>
    </row>
    <row r="491" spans="6:6" ht="15.95" customHeight="1">
      <c r="F491" s="91" t="s">
        <v>408</v>
      </c>
    </row>
    <row r="492" spans="6:6" ht="15.95" customHeight="1">
      <c r="F492" s="91" t="s">
        <v>408</v>
      </c>
    </row>
    <row r="493" spans="6:6" ht="15.95" customHeight="1">
      <c r="F493" s="91" t="s">
        <v>408</v>
      </c>
    </row>
    <row r="494" spans="6:6" ht="15.95" customHeight="1">
      <c r="F494" s="91" t="s">
        <v>408</v>
      </c>
    </row>
    <row r="495" spans="6:6" ht="15.95" customHeight="1">
      <c r="F495" s="91" t="s">
        <v>408</v>
      </c>
    </row>
    <row r="496" spans="6:6" ht="15.95" customHeight="1">
      <c r="F496" s="91" t="s">
        <v>408</v>
      </c>
    </row>
    <row r="497" spans="6:6" ht="15.95" customHeight="1">
      <c r="F497" s="91" t="s">
        <v>408</v>
      </c>
    </row>
    <row r="498" spans="6:6" ht="15.95" customHeight="1">
      <c r="F498" s="91" t="s">
        <v>408</v>
      </c>
    </row>
    <row r="499" spans="6:6" ht="15.95" customHeight="1">
      <c r="F499" s="91" t="s">
        <v>408</v>
      </c>
    </row>
    <row r="500" spans="6:6" ht="15.95" customHeight="1">
      <c r="F500" s="91" t="s">
        <v>408</v>
      </c>
    </row>
    <row r="501" spans="6:6" ht="15.95" customHeight="1">
      <c r="F501" s="91" t="s">
        <v>408</v>
      </c>
    </row>
    <row r="502" spans="6:6" ht="15.95" customHeight="1">
      <c r="F502" s="91" t="s">
        <v>408</v>
      </c>
    </row>
    <row r="503" spans="6:6" ht="15.95" customHeight="1">
      <c r="F503" s="91" t="s">
        <v>408</v>
      </c>
    </row>
    <row r="504" spans="6:6" ht="15.95" customHeight="1">
      <c r="F504" s="91" t="s">
        <v>408</v>
      </c>
    </row>
    <row r="505" spans="6:6" ht="15.95" customHeight="1">
      <c r="F505" s="91" t="s">
        <v>408</v>
      </c>
    </row>
    <row r="506" spans="6:6" ht="15.95" customHeight="1">
      <c r="F506" s="91" t="s">
        <v>408</v>
      </c>
    </row>
    <row r="507" spans="6:6" ht="15.95" customHeight="1">
      <c r="F507" s="91" t="s">
        <v>408</v>
      </c>
    </row>
    <row r="508" spans="6:6" ht="15.95" customHeight="1">
      <c r="F508" s="91" t="s">
        <v>408</v>
      </c>
    </row>
    <row r="509" spans="6:6" ht="15.95" customHeight="1">
      <c r="F509" s="91" t="s">
        <v>408</v>
      </c>
    </row>
    <row r="510" spans="6:6" ht="15.95" customHeight="1">
      <c r="F510" s="91" t="s">
        <v>408</v>
      </c>
    </row>
    <row r="511" spans="6:6" ht="15.95" customHeight="1">
      <c r="F511" s="91" t="s">
        <v>408</v>
      </c>
    </row>
    <row r="512" spans="6:6" ht="15.95" customHeight="1">
      <c r="F512" s="91" t="s">
        <v>408</v>
      </c>
    </row>
    <row r="513" spans="6:6" ht="15.95" customHeight="1">
      <c r="F513" s="91" t="s">
        <v>408</v>
      </c>
    </row>
    <row r="514" spans="6:6" ht="15.95" customHeight="1">
      <c r="F514" s="91" t="s">
        <v>408</v>
      </c>
    </row>
    <row r="515" spans="6:6" ht="15.95" customHeight="1">
      <c r="F515" s="91" t="s">
        <v>408</v>
      </c>
    </row>
  </sheetData>
  <mergeCells count="11">
    <mergeCell ref="AK1:AM1"/>
    <mergeCell ref="AL2:AM2"/>
    <mergeCell ref="G4:Q5"/>
    <mergeCell ref="T4:U5"/>
    <mergeCell ref="S4:S5"/>
    <mergeCell ref="AH60:AM60"/>
    <mergeCell ref="AH62:AK62"/>
    <mergeCell ref="B4:C5"/>
    <mergeCell ref="D4:E5"/>
    <mergeCell ref="AE5:AF5"/>
    <mergeCell ref="V4:AA5"/>
  </mergeCells>
  <phoneticPr fontId="4"/>
  <conditionalFormatting sqref="AL31:AL54 AF31:AF54 Z31:Z54 H9:H54 N54 T27:T54">
    <cfRule type="cellIs" dxfId="95" priority="134" stopIfTrue="1" operator="greaterThan">
      <formula>G9</formula>
    </cfRule>
  </conditionalFormatting>
  <conditionalFormatting sqref="H30:H48">
    <cfRule type="cellIs" dxfId="94" priority="138" stopIfTrue="1" operator="greaterThan">
      <formula>G29</formula>
    </cfRule>
  </conditionalFormatting>
  <conditionalFormatting sqref="N54">
    <cfRule type="cellIs" dxfId="93" priority="59" stopIfTrue="1" operator="greaterThan">
      <formula>M54</formula>
    </cfRule>
  </conditionalFormatting>
  <conditionalFormatting sqref="H49:H54">
    <cfRule type="cellIs" dxfId="92" priority="144" stopIfTrue="1" operator="greaterThan">
      <formula>G34</formula>
    </cfRule>
  </conditionalFormatting>
  <conditionalFormatting sqref="Z16:Z17 Z9:Z14">
    <cfRule type="cellIs" dxfId="91" priority="41" stopIfTrue="1" operator="greaterThan">
      <formula>Y9</formula>
    </cfRule>
  </conditionalFormatting>
  <conditionalFormatting sqref="Z18">
    <cfRule type="cellIs" dxfId="90" priority="40" stopIfTrue="1" operator="greaterThan">
      <formula>Y17</formula>
    </cfRule>
  </conditionalFormatting>
  <conditionalFormatting sqref="Z17">
    <cfRule type="cellIs" dxfId="89" priority="39" stopIfTrue="1" operator="greaterThan">
      <formula>Y16</formula>
    </cfRule>
  </conditionalFormatting>
  <conditionalFormatting sqref="Z16">
    <cfRule type="cellIs" dxfId="88" priority="42" stopIfTrue="1" operator="greaterThan">
      <formula>Y14</formula>
    </cfRule>
  </conditionalFormatting>
  <conditionalFormatting sqref="Z15">
    <cfRule type="cellIs" dxfId="87" priority="37" stopIfTrue="1" operator="greaterThan">
      <formula>Y15</formula>
    </cfRule>
  </conditionalFormatting>
  <conditionalFormatting sqref="Z15">
    <cfRule type="cellIs" dxfId="86" priority="38" stopIfTrue="1" operator="greaterThan">
      <formula>Y13</formula>
    </cfRule>
  </conditionalFormatting>
  <conditionalFormatting sqref="N50:N53">
    <cfRule type="cellIs" dxfId="85" priority="30" stopIfTrue="1" operator="greaterThan">
      <formula>M50</formula>
    </cfRule>
  </conditionalFormatting>
  <conditionalFormatting sqref="N9:N26 N28:N51">
    <cfRule type="cellIs" dxfId="84" priority="29" stopIfTrue="1" operator="greaterThan">
      <formula>M9</formula>
    </cfRule>
  </conditionalFormatting>
  <conditionalFormatting sqref="N50">
    <cfRule type="cellIs" dxfId="83" priority="28" stopIfTrue="1" operator="greaterThan">
      <formula>M50</formula>
    </cfRule>
  </conditionalFormatting>
  <conditionalFormatting sqref="N52">
    <cfRule type="cellIs" dxfId="82" priority="26" stopIfTrue="1" operator="greaterThan">
      <formula>M52</formula>
    </cfRule>
  </conditionalFormatting>
  <conditionalFormatting sqref="N51">
    <cfRule type="cellIs" dxfId="81" priority="27" stopIfTrue="1" operator="greaterThan">
      <formula>M51</formula>
    </cfRule>
  </conditionalFormatting>
  <conditionalFormatting sqref="N51">
    <cfRule type="cellIs" dxfId="80" priority="25" stopIfTrue="1" operator="greaterThan">
      <formula>M51</formula>
    </cfRule>
  </conditionalFormatting>
  <conditionalFormatting sqref="N53">
    <cfRule type="cellIs" dxfId="79" priority="23" stopIfTrue="1" operator="greaterThan">
      <formula>M53</formula>
    </cfRule>
  </conditionalFormatting>
  <conditionalFormatting sqref="N52">
    <cfRule type="cellIs" dxfId="78" priority="24" stopIfTrue="1" operator="greaterThan">
      <formula>M52</formula>
    </cfRule>
  </conditionalFormatting>
  <conditionalFormatting sqref="N27">
    <cfRule type="cellIs" dxfId="77" priority="22" stopIfTrue="1" operator="greaterThan">
      <formula>M27</formula>
    </cfRule>
  </conditionalFormatting>
  <conditionalFormatting sqref="N49">
    <cfRule type="cellIs" dxfId="76" priority="21" stopIfTrue="1" operator="greaterThan">
      <formula>M49</formula>
    </cfRule>
  </conditionalFormatting>
  <conditionalFormatting sqref="N51">
    <cfRule type="cellIs" dxfId="75" priority="19" stopIfTrue="1" operator="greaterThan">
      <formula>M51</formula>
    </cfRule>
  </conditionalFormatting>
  <conditionalFormatting sqref="N50">
    <cfRule type="cellIs" dxfId="74" priority="20" stopIfTrue="1" operator="greaterThan">
      <formula>M50</formula>
    </cfRule>
  </conditionalFormatting>
  <conditionalFormatting sqref="N50">
    <cfRule type="cellIs" dxfId="73" priority="18" stopIfTrue="1" operator="greaterThan">
      <formula>M50</formula>
    </cfRule>
  </conditionalFormatting>
  <conditionalFormatting sqref="N52">
    <cfRule type="cellIs" dxfId="72" priority="16" stopIfTrue="1" operator="greaterThan">
      <formula>M52</formula>
    </cfRule>
  </conditionalFormatting>
  <conditionalFormatting sqref="N51">
    <cfRule type="cellIs" dxfId="71" priority="17" stopIfTrue="1" operator="greaterThan">
      <formula>M51</formula>
    </cfRule>
  </conditionalFormatting>
  <conditionalFormatting sqref="T50">
    <cfRule type="cellIs" dxfId="70" priority="15" stopIfTrue="1" operator="greaterThan">
      <formula>S50</formula>
    </cfRule>
  </conditionalFormatting>
  <conditionalFormatting sqref="T49">
    <cfRule type="cellIs" dxfId="69" priority="14" stopIfTrue="1" operator="greaterThan">
      <formula>S49</formula>
    </cfRule>
  </conditionalFormatting>
  <conditionalFormatting sqref="N34:N48">
    <cfRule type="cellIs" dxfId="68" priority="13" stopIfTrue="1" operator="greaterThan">
      <formula>M34</formula>
    </cfRule>
  </conditionalFormatting>
  <conditionalFormatting sqref="N50">
    <cfRule type="cellIs" dxfId="67" priority="11" stopIfTrue="1" operator="greaterThan">
      <formula>M50</formula>
    </cfRule>
  </conditionalFormatting>
  <conditionalFormatting sqref="N49">
    <cfRule type="cellIs" dxfId="66" priority="12" stopIfTrue="1" operator="greaterThan">
      <formula>M49</formula>
    </cfRule>
  </conditionalFormatting>
  <conditionalFormatting sqref="N49">
    <cfRule type="cellIs" dxfId="65" priority="10" stopIfTrue="1" operator="greaterThan">
      <formula>M49</formula>
    </cfRule>
  </conditionalFormatting>
  <conditionalFormatting sqref="N51">
    <cfRule type="cellIs" dxfId="64" priority="8" stopIfTrue="1" operator="greaterThan">
      <formula>M51</formula>
    </cfRule>
  </conditionalFormatting>
  <conditionalFormatting sqref="N50">
    <cfRule type="cellIs" dxfId="63" priority="9" stopIfTrue="1" operator="greaterThan">
      <formula>M50</formula>
    </cfRule>
  </conditionalFormatting>
  <conditionalFormatting sqref="N53">
    <cfRule type="cellIs" dxfId="62" priority="7" stopIfTrue="1" operator="greaterThan">
      <formula>M53</formula>
    </cfRule>
  </conditionalFormatting>
  <conditionalFormatting sqref="N49">
    <cfRule type="cellIs" dxfId="61" priority="5" stopIfTrue="1" operator="greaterThan">
      <formula>M49</formula>
    </cfRule>
  </conditionalFormatting>
  <conditionalFormatting sqref="N34:N48">
    <cfRule type="cellIs" dxfId="60" priority="6" stopIfTrue="1" operator="greaterThan">
      <formula>M34</formula>
    </cfRule>
  </conditionalFormatting>
  <conditionalFormatting sqref="N34:N48">
    <cfRule type="cellIs" dxfId="59" priority="4" stopIfTrue="1" operator="greaterThan">
      <formula>M34</formula>
    </cfRule>
  </conditionalFormatting>
  <conditionalFormatting sqref="N50">
    <cfRule type="cellIs" dxfId="58" priority="2" stopIfTrue="1" operator="greaterThan">
      <formula>M50</formula>
    </cfRule>
  </conditionalFormatting>
  <conditionalFormatting sqref="N49">
    <cfRule type="cellIs" dxfId="57" priority="3" stopIfTrue="1" operator="greaterThan">
      <formula>M49</formula>
    </cfRule>
  </conditionalFormatting>
  <conditionalFormatting sqref="T9:T26">
    <cfRule type="cellIs" dxfId="56" priority="1" stopIfTrue="1" operator="greaterThan">
      <formula>S9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T9:T26" xr:uid="{96C2B3A8-7B21-4F87-8AED-B3671EBAA417}">
      <formula1>S9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S288"/>
  <sheetViews>
    <sheetView showGridLines="0" showZeros="0" zoomScale="70" zoomScaleNormal="70" zoomScaleSheetLayoutView="70" workbookViewId="0">
      <selection activeCell="N9" sqref="N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1" width="8.875" style="363" hidden="1" customWidth="1"/>
    <col min="42" max="42" width="16.125" style="249" hidden="1" customWidth="1"/>
    <col min="43" max="45" width="8.875" style="249" hidden="1" customWidth="1"/>
    <col min="46" max="46" width="8.875" style="91" customWidth="1"/>
    <col min="47" max="16384" width="8.875" style="91"/>
  </cols>
  <sheetData>
    <row r="1" spans="1:45" s="124" customFormat="1" ht="22.5" customHeight="1">
      <c r="A1" s="102"/>
      <c r="B1" s="122" t="s">
        <v>439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17">
        <v>45748</v>
      </c>
      <c r="AL1" s="617"/>
      <c r="AM1" s="617"/>
      <c r="AO1" s="371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137</v>
      </c>
      <c r="AK2" s="103" t="s">
        <v>181</v>
      </c>
      <c r="AL2" s="606">
        <f>入力!N7</f>
        <v>0</v>
      </c>
      <c r="AM2" s="606"/>
      <c r="AO2" s="372"/>
      <c r="AP2" s="247"/>
      <c r="AQ2" s="247"/>
      <c r="AR2" s="247"/>
      <c r="AS2" s="247"/>
    </row>
    <row r="3" spans="1:45" ht="19.5" customHeight="1">
      <c r="B3" s="134" t="s">
        <v>182</v>
      </c>
      <c r="C3" s="135"/>
      <c r="D3" s="134" t="s">
        <v>183</v>
      </c>
      <c r="E3" s="136"/>
      <c r="F3" s="137"/>
      <c r="G3" s="134" t="s">
        <v>184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185</v>
      </c>
      <c r="T3" s="134" t="s">
        <v>186</v>
      </c>
      <c r="U3" s="136"/>
      <c r="V3" s="134" t="s">
        <v>187</v>
      </c>
      <c r="W3" s="138"/>
      <c r="X3" s="138"/>
      <c r="Y3" s="138"/>
      <c r="Z3" s="139"/>
      <c r="AA3" s="136" t="s">
        <v>188</v>
      </c>
      <c r="AB3" s="142" t="s">
        <v>189</v>
      </c>
      <c r="AC3" s="142"/>
      <c r="AD3" s="142"/>
      <c r="AE3" s="103"/>
      <c r="AF3" s="143"/>
      <c r="AG3" s="143"/>
      <c r="AH3" s="144"/>
      <c r="AK3" s="145"/>
      <c r="AL3" s="145"/>
      <c r="AM3" s="146" t="s">
        <v>190</v>
      </c>
    </row>
    <row r="4" spans="1:45" ht="15.75" customHeight="1">
      <c r="B4" s="590">
        <f>+入力!F2</f>
        <v>0</v>
      </c>
      <c r="C4" s="591"/>
      <c r="D4" s="594">
        <f>B4</f>
        <v>0</v>
      </c>
      <c r="E4" s="595"/>
      <c r="F4" s="149"/>
      <c r="G4" s="607" t="str">
        <f>CONCATENATE(入力!F3,入力!S3)&amp;"　/　"&amp;入力!F4</f>
        <v>様　/　</v>
      </c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111"/>
      <c r="S4" s="615">
        <f>+入力!F5</f>
        <v>0</v>
      </c>
      <c r="T4" s="611">
        <f>+入力!N5</f>
        <v>0</v>
      </c>
      <c r="U4" s="612"/>
      <c r="V4" s="599">
        <f>+入力!F6</f>
        <v>0</v>
      </c>
      <c r="W4" s="600"/>
      <c r="X4" s="600"/>
      <c r="Y4" s="600"/>
      <c r="Z4" s="600"/>
      <c r="AA4" s="601"/>
      <c r="AB4" s="150"/>
      <c r="AC4" s="150"/>
      <c r="AD4" s="151"/>
      <c r="AE4" s="152"/>
      <c r="AF4" s="152"/>
      <c r="AG4" s="152"/>
      <c r="AH4" s="153"/>
      <c r="AM4" s="146" t="s">
        <v>191</v>
      </c>
      <c r="AN4" s="126"/>
    </row>
    <row r="5" spans="1:45" ht="15.75" customHeight="1" thickBot="1">
      <c r="B5" s="592"/>
      <c r="C5" s="593"/>
      <c r="D5" s="596"/>
      <c r="E5" s="597"/>
      <c r="F5" s="154"/>
      <c r="G5" s="609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112"/>
      <c r="S5" s="616"/>
      <c r="T5" s="613"/>
      <c r="U5" s="614"/>
      <c r="V5" s="602"/>
      <c r="W5" s="603"/>
      <c r="X5" s="603"/>
      <c r="Y5" s="603"/>
      <c r="Z5" s="603"/>
      <c r="AA5" s="604"/>
      <c r="AB5" s="155" t="s">
        <v>192</v>
      </c>
      <c r="AC5" s="150"/>
      <c r="AD5" s="151"/>
      <c r="AE5" s="598">
        <f>入力!M6</f>
        <v>0</v>
      </c>
      <c r="AF5" s="598"/>
      <c r="AG5" s="156" t="s">
        <v>193</v>
      </c>
      <c r="AH5" s="157"/>
      <c r="AM5" s="146" t="s">
        <v>141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196</v>
      </c>
      <c r="AC7" s="138"/>
      <c r="AD7" s="138"/>
      <c r="AE7" s="138"/>
      <c r="AF7" s="138"/>
      <c r="AG7" s="138"/>
      <c r="AH7" s="160" t="s">
        <v>196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197</v>
      </c>
      <c r="F8" s="165" t="s">
        <v>202</v>
      </c>
      <c r="G8" s="166" t="s">
        <v>199</v>
      </c>
      <c r="H8" s="166" t="s">
        <v>200</v>
      </c>
      <c r="I8" s="167" t="s">
        <v>201</v>
      </c>
      <c r="J8" s="164"/>
      <c r="K8" s="165" t="s">
        <v>197</v>
      </c>
      <c r="L8" s="165" t="s">
        <v>202</v>
      </c>
      <c r="M8" s="166" t="s">
        <v>199</v>
      </c>
      <c r="N8" s="166" t="s">
        <v>200</v>
      </c>
      <c r="O8" s="167" t="s">
        <v>201</v>
      </c>
      <c r="P8" s="164"/>
      <c r="Q8" s="165" t="s">
        <v>197</v>
      </c>
      <c r="R8" s="165" t="s">
        <v>198</v>
      </c>
      <c r="S8" s="166" t="s">
        <v>199</v>
      </c>
      <c r="T8" s="166" t="s">
        <v>200</v>
      </c>
      <c r="U8" s="167" t="s">
        <v>201</v>
      </c>
      <c r="V8" s="164"/>
      <c r="W8" s="165" t="s">
        <v>197</v>
      </c>
      <c r="X8" s="165" t="s">
        <v>202</v>
      </c>
      <c r="Y8" s="166" t="s">
        <v>199</v>
      </c>
      <c r="Z8" s="166" t="s">
        <v>200</v>
      </c>
      <c r="AA8" s="167" t="s">
        <v>201</v>
      </c>
      <c r="AB8" s="164"/>
      <c r="AC8" s="165" t="s">
        <v>197</v>
      </c>
      <c r="AD8" s="165" t="s">
        <v>202</v>
      </c>
      <c r="AE8" s="166" t="s">
        <v>199</v>
      </c>
      <c r="AF8" s="166" t="s">
        <v>200</v>
      </c>
      <c r="AG8" s="168" t="s">
        <v>201</v>
      </c>
      <c r="AH8" s="164"/>
      <c r="AI8" s="165" t="s">
        <v>197</v>
      </c>
      <c r="AJ8" s="165"/>
      <c r="AK8" s="166" t="s">
        <v>199</v>
      </c>
      <c r="AL8" s="166" t="s">
        <v>200</v>
      </c>
      <c r="AM8" s="169" t="s">
        <v>201</v>
      </c>
    </row>
    <row r="9" spans="1:45" ht="15.75" customHeight="1">
      <c r="A9" s="91">
        <v>40131</v>
      </c>
      <c r="B9" s="170" t="s">
        <v>444</v>
      </c>
      <c r="C9" s="171"/>
      <c r="D9" s="178"/>
      <c r="E9" s="373" t="s">
        <v>445</v>
      </c>
      <c r="F9" s="374" t="s">
        <v>446</v>
      </c>
      <c r="G9" s="108" t="s">
        <v>447</v>
      </c>
      <c r="H9" s="291"/>
      <c r="I9" s="177"/>
      <c r="J9" s="176" t="s">
        <v>448</v>
      </c>
      <c r="K9" s="99" t="s">
        <v>449</v>
      </c>
      <c r="L9" s="374" t="s">
        <v>450</v>
      </c>
      <c r="M9" s="295">
        <v>1230</v>
      </c>
      <c r="N9" s="291"/>
      <c r="O9" s="177"/>
      <c r="P9" s="176"/>
      <c r="Q9" s="100" t="s">
        <v>409</v>
      </c>
      <c r="R9" s="100" t="s">
        <v>451</v>
      </c>
      <c r="S9" s="441" t="s">
        <v>447</v>
      </c>
      <c r="T9" s="291"/>
      <c r="U9" s="177"/>
      <c r="V9" s="176" t="s">
        <v>448</v>
      </c>
      <c r="W9" s="99" t="s">
        <v>452</v>
      </c>
      <c r="X9" s="99" t="s">
        <v>453</v>
      </c>
      <c r="Y9" s="199">
        <v>810</v>
      </c>
      <c r="Z9" s="291"/>
      <c r="AA9" s="255"/>
      <c r="AB9" s="181"/>
      <c r="AC9" s="106"/>
      <c r="AD9" s="182"/>
      <c r="AE9" s="104"/>
      <c r="AF9" s="291"/>
      <c r="AG9" s="183"/>
      <c r="AH9" s="184"/>
      <c r="AI9" s="106"/>
      <c r="AJ9" s="106"/>
      <c r="AK9" s="104"/>
      <c r="AL9" s="291"/>
      <c r="AM9" s="185"/>
      <c r="AO9" s="95"/>
      <c r="AP9" s="95">
        <f t="shared" ref="AP9:AP22" si="0">IF(N9=0,0,IF(N9&lt;=1000,1,IF(N9&lt;=2000,2,IF(N9&lt;=3000,3,4))))</f>
        <v>0</v>
      </c>
      <c r="AQ9" s="95">
        <f>IF(T9=0,0,IF(T9&lt;=1000,1,IF(T9&lt;=2000,2,IF(T9&lt;=3000,3,4))))</f>
        <v>0</v>
      </c>
      <c r="AR9" s="95">
        <f t="shared" ref="AR9:AR31" si="1">IF(Z9=0,0,IF(Z9&lt;=1000,1,IF(Z9&lt;=2000,2,IF(Z9&lt;=3000,3,4))))</f>
        <v>0</v>
      </c>
      <c r="AS9" s="259"/>
    </row>
    <row r="10" spans="1:45" ht="16.5" customHeight="1">
      <c r="B10" s="186">
        <v>43101</v>
      </c>
      <c r="D10" s="178"/>
      <c r="E10" s="373" t="s">
        <v>454</v>
      </c>
      <c r="F10" s="374" t="s">
        <v>455</v>
      </c>
      <c r="G10" s="108" t="s">
        <v>447</v>
      </c>
      <c r="H10" s="291"/>
      <c r="I10" s="175"/>
      <c r="J10" s="176" t="s">
        <v>448</v>
      </c>
      <c r="K10" s="100" t="s">
        <v>456</v>
      </c>
      <c r="L10" s="374" t="s">
        <v>457</v>
      </c>
      <c r="M10" s="101">
        <v>370</v>
      </c>
      <c r="N10" s="291"/>
      <c r="O10" s="175"/>
      <c r="P10" s="176"/>
      <c r="Q10" s="100" t="s">
        <v>411</v>
      </c>
      <c r="R10" s="100" t="s">
        <v>458</v>
      </c>
      <c r="S10" s="441" t="s">
        <v>447</v>
      </c>
      <c r="T10" s="291"/>
      <c r="U10" s="188"/>
      <c r="V10" s="176" t="s">
        <v>448</v>
      </c>
      <c r="W10" s="100" t="s">
        <v>459</v>
      </c>
      <c r="X10" s="100" t="s">
        <v>460</v>
      </c>
      <c r="Y10" s="199">
        <v>180</v>
      </c>
      <c r="Z10" s="291"/>
      <c r="AA10" s="256"/>
      <c r="AB10" s="181"/>
      <c r="AC10" s="106"/>
      <c r="AD10" s="182"/>
      <c r="AE10" s="104"/>
      <c r="AF10" s="291"/>
      <c r="AG10" s="190"/>
      <c r="AH10" s="184"/>
      <c r="AI10" s="106"/>
      <c r="AJ10" s="106"/>
      <c r="AK10" s="104"/>
      <c r="AL10" s="291"/>
      <c r="AM10" s="191"/>
      <c r="AO10" s="95"/>
      <c r="AP10" s="95">
        <f t="shared" si="0"/>
        <v>0</v>
      </c>
      <c r="AQ10" s="95">
        <f>IF(T10=0,0,IF(T10&lt;=1000,1,IF(T10&lt;=2000,2,IF(T10&lt;=3000,3,4))))</f>
        <v>0</v>
      </c>
      <c r="AR10" s="95">
        <f t="shared" si="1"/>
        <v>0</v>
      </c>
      <c r="AS10" s="259"/>
    </row>
    <row r="11" spans="1:45" ht="16.5" customHeight="1">
      <c r="B11" s="192"/>
      <c r="D11" s="178"/>
      <c r="E11" s="373" t="s">
        <v>452</v>
      </c>
      <c r="F11" s="374" t="s">
        <v>461</v>
      </c>
      <c r="G11" s="108" t="s">
        <v>447</v>
      </c>
      <c r="H11" s="291"/>
      <c r="I11" s="188"/>
      <c r="J11" s="176" t="s">
        <v>448</v>
      </c>
      <c r="K11" s="100" t="s">
        <v>462</v>
      </c>
      <c r="L11" s="374" t="s">
        <v>463</v>
      </c>
      <c r="M11" s="101">
        <v>820</v>
      </c>
      <c r="N11" s="403"/>
      <c r="O11" s="188"/>
      <c r="P11" s="176"/>
      <c r="Q11" s="100" t="s">
        <v>464</v>
      </c>
      <c r="R11" s="100" t="s">
        <v>465</v>
      </c>
      <c r="S11" s="441" t="s">
        <v>447</v>
      </c>
      <c r="T11" s="403"/>
      <c r="U11" s="188"/>
      <c r="V11" s="176" t="s">
        <v>448</v>
      </c>
      <c r="W11" s="100" t="s">
        <v>466</v>
      </c>
      <c r="X11" s="100" t="s">
        <v>467</v>
      </c>
      <c r="Y11" s="101">
        <v>550</v>
      </c>
      <c r="Z11" s="291"/>
      <c r="AA11" s="256"/>
      <c r="AB11" s="181"/>
      <c r="AC11" s="106"/>
      <c r="AD11" s="182"/>
      <c r="AE11" s="104"/>
      <c r="AF11" s="291"/>
      <c r="AG11" s="183"/>
      <c r="AH11" s="184"/>
      <c r="AI11" s="106"/>
      <c r="AJ11" s="106"/>
      <c r="AK11" s="104"/>
      <c r="AL11" s="291"/>
      <c r="AM11" s="185"/>
      <c r="AO11" s="95"/>
      <c r="AP11" s="95">
        <f t="shared" si="0"/>
        <v>0</v>
      </c>
      <c r="AQ11" s="95"/>
      <c r="AR11" s="95">
        <f t="shared" si="1"/>
        <v>0</v>
      </c>
      <c r="AS11" s="259"/>
    </row>
    <row r="12" spans="1:45" ht="16.5" customHeight="1">
      <c r="B12" s="192"/>
      <c r="D12" s="178"/>
      <c r="E12" s="373" t="s">
        <v>389</v>
      </c>
      <c r="F12" s="374" t="s">
        <v>468</v>
      </c>
      <c r="G12" s="108" t="s">
        <v>447</v>
      </c>
      <c r="H12" s="291"/>
      <c r="I12" s="188"/>
      <c r="J12" s="176" t="s">
        <v>448</v>
      </c>
      <c r="K12" s="100" t="s">
        <v>469</v>
      </c>
      <c r="L12" s="374" t="s">
        <v>470</v>
      </c>
      <c r="M12" s="101">
        <v>460</v>
      </c>
      <c r="N12" s="291"/>
      <c r="O12" s="175"/>
      <c r="P12" s="176"/>
      <c r="Q12" s="100" t="s">
        <v>471</v>
      </c>
      <c r="R12" s="100" t="s">
        <v>472</v>
      </c>
      <c r="S12" s="441" t="s">
        <v>447</v>
      </c>
      <c r="T12" s="291"/>
      <c r="U12" s="188"/>
      <c r="V12" s="176" t="s">
        <v>448</v>
      </c>
      <c r="W12" s="100" t="s">
        <v>473</v>
      </c>
      <c r="X12" s="100" t="s">
        <v>474</v>
      </c>
      <c r="Y12" s="101">
        <v>370</v>
      </c>
      <c r="Z12" s="291"/>
      <c r="AA12" s="256"/>
      <c r="AB12" s="181"/>
      <c r="AC12" s="106"/>
      <c r="AD12" s="182"/>
      <c r="AE12" s="104"/>
      <c r="AF12" s="291"/>
      <c r="AG12" s="183"/>
      <c r="AH12" s="184"/>
      <c r="AI12" s="106"/>
      <c r="AJ12" s="106"/>
      <c r="AK12" s="104"/>
      <c r="AL12" s="291"/>
      <c r="AM12" s="185"/>
      <c r="AO12" s="95"/>
      <c r="AP12" s="95">
        <f t="shared" si="0"/>
        <v>0</v>
      </c>
      <c r="AQ12" s="95"/>
      <c r="AR12" s="95">
        <f t="shared" si="1"/>
        <v>0</v>
      </c>
      <c r="AS12" s="259"/>
    </row>
    <row r="13" spans="1:45" ht="16.5" customHeight="1">
      <c r="B13" s="192"/>
      <c r="D13" s="178"/>
      <c r="E13" s="100" t="s">
        <v>411</v>
      </c>
      <c r="F13" s="374" t="s">
        <v>475</v>
      </c>
      <c r="G13" s="105" t="s">
        <v>447</v>
      </c>
      <c r="H13" s="291"/>
      <c r="I13" s="188"/>
      <c r="J13" s="176" t="s">
        <v>448</v>
      </c>
      <c r="K13" s="100" t="s">
        <v>476</v>
      </c>
      <c r="L13" s="374" t="s">
        <v>477</v>
      </c>
      <c r="M13" s="101">
        <v>370</v>
      </c>
      <c r="N13" s="291"/>
      <c r="O13" s="188"/>
      <c r="P13" s="176"/>
      <c r="Q13" s="100"/>
      <c r="R13" s="100"/>
      <c r="S13" s="441"/>
      <c r="T13" s="291"/>
      <c r="U13" s="188"/>
      <c r="V13" s="176" t="s">
        <v>448</v>
      </c>
      <c r="W13" s="100" t="s">
        <v>478</v>
      </c>
      <c r="X13" s="100" t="s">
        <v>479</v>
      </c>
      <c r="Y13" s="101">
        <v>420</v>
      </c>
      <c r="Z13" s="291"/>
      <c r="AA13" s="256"/>
      <c r="AB13" s="181"/>
      <c r="AC13" s="106"/>
      <c r="AD13" s="182"/>
      <c r="AE13" s="104"/>
      <c r="AF13" s="291"/>
      <c r="AG13" s="183"/>
      <c r="AH13" s="184"/>
      <c r="AI13" s="106"/>
      <c r="AJ13" s="106"/>
      <c r="AK13" s="104"/>
      <c r="AL13" s="291"/>
      <c r="AM13" s="185"/>
      <c r="AO13" s="95"/>
      <c r="AP13" s="95">
        <f t="shared" si="0"/>
        <v>0</v>
      </c>
      <c r="AQ13" s="95"/>
      <c r="AR13" s="95">
        <f t="shared" si="1"/>
        <v>0</v>
      </c>
      <c r="AS13" s="259"/>
    </row>
    <row r="14" spans="1:45" ht="16.5" customHeight="1">
      <c r="B14" s="192"/>
      <c r="D14" s="178"/>
      <c r="E14" s="100" t="s">
        <v>480</v>
      </c>
      <c r="F14" s="374" t="s">
        <v>481</v>
      </c>
      <c r="G14" s="105" t="s">
        <v>447</v>
      </c>
      <c r="H14" s="291"/>
      <c r="I14" s="188"/>
      <c r="J14" s="176" t="s">
        <v>448</v>
      </c>
      <c r="K14" s="100" t="s">
        <v>482</v>
      </c>
      <c r="L14" s="374" t="s">
        <v>483</v>
      </c>
      <c r="M14" s="101">
        <v>620</v>
      </c>
      <c r="N14" s="291"/>
      <c r="O14" s="188"/>
      <c r="P14" s="172"/>
      <c r="Q14" s="439"/>
      <c r="R14" s="439"/>
      <c r="S14" s="440"/>
      <c r="T14" s="291"/>
      <c r="U14" s="188"/>
      <c r="V14" s="176" t="s">
        <v>448</v>
      </c>
      <c r="W14" s="100" t="s">
        <v>484</v>
      </c>
      <c r="X14" s="100" t="s">
        <v>485</v>
      </c>
      <c r="Y14" s="101">
        <v>310</v>
      </c>
      <c r="Z14" s="291"/>
      <c r="AA14" s="256"/>
      <c r="AB14" s="178"/>
      <c r="AC14" s="106"/>
      <c r="AD14" s="106"/>
      <c r="AE14" s="104"/>
      <c r="AF14" s="291"/>
      <c r="AG14" s="190"/>
      <c r="AH14" s="184"/>
      <c r="AI14" s="106"/>
      <c r="AJ14" s="106"/>
      <c r="AK14" s="104"/>
      <c r="AL14" s="291"/>
      <c r="AM14" s="191"/>
      <c r="AO14" s="95"/>
      <c r="AP14" s="95">
        <f t="shared" si="0"/>
        <v>0</v>
      </c>
      <c r="AQ14" s="95"/>
      <c r="AR14" s="95">
        <f t="shared" si="1"/>
        <v>0</v>
      </c>
      <c r="AS14" s="259"/>
    </row>
    <row r="15" spans="1:45" ht="16.5" customHeight="1">
      <c r="B15" s="192"/>
      <c r="D15" s="178"/>
      <c r="E15" s="100" t="s">
        <v>486</v>
      </c>
      <c r="F15" s="374" t="s">
        <v>487</v>
      </c>
      <c r="G15" s="105" t="s">
        <v>447</v>
      </c>
      <c r="H15" s="291"/>
      <c r="I15" s="188"/>
      <c r="J15" s="176" t="s">
        <v>448</v>
      </c>
      <c r="K15" s="426" t="s">
        <v>488</v>
      </c>
      <c r="L15" s="434" t="s">
        <v>489</v>
      </c>
      <c r="M15" s="101">
        <v>910</v>
      </c>
      <c r="N15" s="291"/>
      <c r="O15" s="188"/>
      <c r="P15" s="178"/>
      <c r="Q15" s="439"/>
      <c r="R15" s="439"/>
      <c r="S15" s="440"/>
      <c r="T15" s="291"/>
      <c r="U15" s="188"/>
      <c r="V15" s="176" t="s">
        <v>448</v>
      </c>
      <c r="W15" s="100" t="s">
        <v>490</v>
      </c>
      <c r="X15" s="100" t="s">
        <v>491</v>
      </c>
      <c r="Y15" s="101">
        <v>220</v>
      </c>
      <c r="Z15" s="291"/>
      <c r="AA15" s="256"/>
      <c r="AB15" s="178"/>
      <c r="AC15" s="106"/>
      <c r="AD15" s="106"/>
      <c r="AE15" s="104"/>
      <c r="AF15" s="291"/>
      <c r="AG15" s="190"/>
      <c r="AH15" s="184"/>
      <c r="AI15" s="106"/>
      <c r="AJ15" s="106"/>
      <c r="AK15" s="104"/>
      <c r="AL15" s="291"/>
      <c r="AM15" s="191"/>
      <c r="AO15" s="95"/>
      <c r="AP15" s="95">
        <f t="shared" si="0"/>
        <v>0</v>
      </c>
      <c r="AQ15" s="95"/>
      <c r="AR15" s="95">
        <f t="shared" si="1"/>
        <v>0</v>
      </c>
      <c r="AS15" s="259"/>
    </row>
    <row r="16" spans="1:45" ht="16.5" customHeight="1">
      <c r="B16" s="192"/>
      <c r="D16" s="178"/>
      <c r="E16" s="100" t="s">
        <v>492</v>
      </c>
      <c r="F16" s="374" t="s">
        <v>493</v>
      </c>
      <c r="G16" s="105" t="s">
        <v>447</v>
      </c>
      <c r="H16" s="291"/>
      <c r="I16" s="188"/>
      <c r="J16" s="172" t="s">
        <v>448</v>
      </c>
      <c r="K16" s="100" t="s">
        <v>494</v>
      </c>
      <c r="L16" s="374" t="s">
        <v>495</v>
      </c>
      <c r="M16" s="101">
        <v>340</v>
      </c>
      <c r="N16" s="291"/>
      <c r="O16" s="188"/>
      <c r="P16" s="176"/>
      <c r="Q16" s="100"/>
      <c r="R16" s="100"/>
      <c r="S16" s="189"/>
      <c r="T16" s="291"/>
      <c r="U16" s="188"/>
      <c r="V16" s="176" t="s">
        <v>448</v>
      </c>
      <c r="W16" s="100" t="s">
        <v>496</v>
      </c>
      <c r="X16" s="100" t="s">
        <v>497</v>
      </c>
      <c r="Y16" s="199">
        <v>220</v>
      </c>
      <c r="Z16" s="291"/>
      <c r="AA16" s="256"/>
      <c r="AB16" s="178"/>
      <c r="AC16" s="106"/>
      <c r="AD16" s="106"/>
      <c r="AE16" s="104"/>
      <c r="AF16" s="291"/>
      <c r="AG16" s="190"/>
      <c r="AH16" s="184"/>
      <c r="AI16" s="106"/>
      <c r="AJ16" s="106"/>
      <c r="AK16" s="104"/>
      <c r="AL16" s="291"/>
      <c r="AM16" s="191"/>
      <c r="AO16" s="95"/>
      <c r="AP16" s="95">
        <f t="shared" si="0"/>
        <v>0</v>
      </c>
      <c r="AQ16" s="95"/>
      <c r="AR16" s="95">
        <f t="shared" si="1"/>
        <v>0</v>
      </c>
      <c r="AS16" s="259"/>
    </row>
    <row r="17" spans="2:45" ht="16.5" customHeight="1">
      <c r="B17" s="192"/>
      <c r="D17" s="178"/>
      <c r="E17" s="100" t="s">
        <v>498</v>
      </c>
      <c r="F17" s="374" t="s">
        <v>499</v>
      </c>
      <c r="G17" s="105" t="s">
        <v>447</v>
      </c>
      <c r="H17" s="291"/>
      <c r="I17" s="188"/>
      <c r="J17" s="172" t="s">
        <v>448</v>
      </c>
      <c r="K17" s="100" t="s">
        <v>500</v>
      </c>
      <c r="L17" s="374" t="s">
        <v>501</v>
      </c>
      <c r="M17" s="101">
        <v>330</v>
      </c>
      <c r="N17" s="291"/>
      <c r="O17" s="188"/>
      <c r="P17" s="176"/>
      <c r="Q17" s="100"/>
      <c r="R17" s="100"/>
      <c r="S17" s="189"/>
      <c r="T17" s="291"/>
      <c r="U17" s="201"/>
      <c r="V17" s="176" t="s">
        <v>448</v>
      </c>
      <c r="W17" s="100" t="s">
        <v>502</v>
      </c>
      <c r="X17" s="100" t="s">
        <v>503</v>
      </c>
      <c r="Y17" s="101">
        <v>210</v>
      </c>
      <c r="Z17" s="291"/>
      <c r="AA17" s="256"/>
      <c r="AB17" s="178"/>
      <c r="AC17" s="106"/>
      <c r="AD17" s="106"/>
      <c r="AE17" s="104"/>
      <c r="AF17" s="291"/>
      <c r="AG17" s="190"/>
      <c r="AH17" s="184"/>
      <c r="AI17" s="106"/>
      <c r="AJ17" s="106"/>
      <c r="AK17" s="104"/>
      <c r="AL17" s="291"/>
      <c r="AM17" s="191"/>
      <c r="AO17" s="95"/>
      <c r="AP17" s="95">
        <f t="shared" si="0"/>
        <v>0</v>
      </c>
      <c r="AQ17" s="95"/>
      <c r="AR17" s="95">
        <f t="shared" si="1"/>
        <v>0</v>
      </c>
      <c r="AS17" s="259"/>
    </row>
    <row r="18" spans="2:45" ht="16.5" customHeight="1">
      <c r="B18" s="192"/>
      <c r="D18" s="181"/>
      <c r="E18" s="373" t="s">
        <v>504</v>
      </c>
      <c r="F18" s="374" t="s">
        <v>505</v>
      </c>
      <c r="G18" s="105" t="s">
        <v>447</v>
      </c>
      <c r="H18" s="291"/>
      <c r="I18" s="188"/>
      <c r="J18" s="172" t="s">
        <v>448</v>
      </c>
      <c r="K18" s="100" t="s">
        <v>506</v>
      </c>
      <c r="L18" s="374" t="s">
        <v>507</v>
      </c>
      <c r="M18" s="199">
        <v>430</v>
      </c>
      <c r="N18" s="291"/>
      <c r="O18" s="188"/>
      <c r="P18" s="178"/>
      <c r="Q18" s="375"/>
      <c r="S18" s="376"/>
      <c r="T18" s="323"/>
      <c r="U18" s="201"/>
      <c r="V18" s="176" t="s">
        <v>448</v>
      </c>
      <c r="W18" s="100" t="s">
        <v>508</v>
      </c>
      <c r="X18" s="100" t="s">
        <v>509</v>
      </c>
      <c r="Y18" s="101">
        <v>580</v>
      </c>
      <c r="Z18" s="291"/>
      <c r="AA18" s="256"/>
      <c r="AB18" s="178"/>
      <c r="AC18" s="106"/>
      <c r="AD18" s="106"/>
      <c r="AE18" s="104"/>
      <c r="AF18" s="291"/>
      <c r="AG18" s="190"/>
      <c r="AH18" s="178"/>
      <c r="AI18" s="106"/>
      <c r="AJ18" s="106"/>
      <c r="AK18" s="104"/>
      <c r="AL18" s="291"/>
      <c r="AM18" s="191"/>
      <c r="AO18" s="95"/>
      <c r="AP18" s="95">
        <f t="shared" si="0"/>
        <v>0</v>
      </c>
      <c r="AQ18" s="95"/>
      <c r="AR18" s="95">
        <f t="shared" si="1"/>
        <v>0</v>
      </c>
      <c r="AS18" s="259"/>
    </row>
    <row r="19" spans="2:45" ht="16.5" customHeight="1">
      <c r="B19" s="192"/>
      <c r="D19" s="181"/>
      <c r="E19" s="379" t="s">
        <v>510</v>
      </c>
      <c r="F19" s="374" t="s">
        <v>511</v>
      </c>
      <c r="G19" s="105" t="s">
        <v>447</v>
      </c>
      <c r="H19" s="291"/>
      <c r="I19" s="188"/>
      <c r="J19" s="172" t="s">
        <v>448</v>
      </c>
      <c r="K19" s="458" t="s">
        <v>512</v>
      </c>
      <c r="L19" s="404" t="s">
        <v>513</v>
      </c>
      <c r="M19" s="104">
        <v>1360</v>
      </c>
      <c r="N19" s="291"/>
      <c r="O19" s="188"/>
      <c r="P19" s="178"/>
      <c r="Q19" s="376"/>
      <c r="R19" s="376"/>
      <c r="S19" s="377"/>
      <c r="T19" s="291"/>
      <c r="U19" s="202"/>
      <c r="V19" s="172" t="s">
        <v>448</v>
      </c>
      <c r="W19" s="100" t="s">
        <v>514</v>
      </c>
      <c r="X19" s="100" t="s">
        <v>515</v>
      </c>
      <c r="Y19" s="101">
        <v>1010</v>
      </c>
      <c r="Z19" s="291"/>
      <c r="AA19" s="256"/>
      <c r="AB19" s="178"/>
      <c r="AC19" s="106"/>
      <c r="AD19" s="106"/>
      <c r="AE19" s="104"/>
      <c r="AF19" s="291"/>
      <c r="AG19" s="190"/>
      <c r="AH19" s="178"/>
      <c r="AI19" s="106"/>
      <c r="AJ19" s="106"/>
      <c r="AK19" s="104"/>
      <c r="AL19" s="291"/>
      <c r="AM19" s="191"/>
      <c r="AO19" s="95"/>
      <c r="AP19" s="95">
        <f t="shared" si="0"/>
        <v>0</v>
      </c>
      <c r="AQ19" s="95"/>
      <c r="AR19" s="95">
        <f t="shared" si="1"/>
        <v>0</v>
      </c>
      <c r="AS19" s="259"/>
    </row>
    <row r="20" spans="2:45" ht="16.5" customHeight="1">
      <c r="B20" s="192"/>
      <c r="D20" s="181"/>
      <c r="E20" s="373" t="s">
        <v>516</v>
      </c>
      <c r="F20" s="374" t="s">
        <v>517</v>
      </c>
      <c r="G20" s="105" t="s">
        <v>447</v>
      </c>
      <c r="H20" s="291"/>
      <c r="I20" s="175"/>
      <c r="J20" s="172" t="s">
        <v>448</v>
      </c>
      <c r="K20" s="458" t="s">
        <v>518</v>
      </c>
      <c r="L20" s="404" t="s">
        <v>519</v>
      </c>
      <c r="M20" s="341">
        <v>530</v>
      </c>
      <c r="N20" s="291"/>
      <c r="O20" s="188"/>
      <c r="P20" s="176"/>
      <c r="Q20" s="106"/>
      <c r="R20" s="182" t="s">
        <v>408</v>
      </c>
      <c r="S20" s="104"/>
      <c r="T20" s="291"/>
      <c r="U20" s="202"/>
      <c r="V20" s="172" t="s">
        <v>448</v>
      </c>
      <c r="W20" s="100" t="s">
        <v>520</v>
      </c>
      <c r="X20" s="100" t="s">
        <v>521</v>
      </c>
      <c r="Y20" s="101">
        <v>700</v>
      </c>
      <c r="Z20" s="291"/>
      <c r="AA20" s="256"/>
      <c r="AB20" s="178"/>
      <c r="AC20" s="106"/>
      <c r="AD20" s="106"/>
      <c r="AE20" s="104"/>
      <c r="AF20" s="291"/>
      <c r="AG20" s="190"/>
      <c r="AH20" s="178"/>
      <c r="AI20" s="106"/>
      <c r="AJ20" s="106"/>
      <c r="AK20" s="104"/>
      <c r="AL20" s="291"/>
      <c r="AM20" s="191"/>
      <c r="AO20" s="95"/>
      <c r="AP20" s="95">
        <f t="shared" si="0"/>
        <v>0</v>
      </c>
      <c r="AQ20" s="95"/>
      <c r="AR20" s="95">
        <f t="shared" si="1"/>
        <v>0</v>
      </c>
      <c r="AS20" s="259"/>
    </row>
    <row r="21" spans="2:45" ht="16.5" customHeight="1">
      <c r="B21" s="192"/>
      <c r="D21" s="178"/>
      <c r="E21" s="373" t="s">
        <v>522</v>
      </c>
      <c r="F21" s="374" t="s">
        <v>523</v>
      </c>
      <c r="G21" s="105" t="s">
        <v>447</v>
      </c>
      <c r="H21" s="291"/>
      <c r="I21" s="175"/>
      <c r="J21" s="172" t="s">
        <v>448</v>
      </c>
      <c r="K21" s="458" t="s">
        <v>524</v>
      </c>
      <c r="L21" s="404" t="s">
        <v>525</v>
      </c>
      <c r="M21" s="104">
        <v>1580</v>
      </c>
      <c r="N21" s="291"/>
      <c r="O21" s="188"/>
      <c r="P21" s="178"/>
      <c r="Q21" s="106"/>
      <c r="R21" s="182" t="s">
        <v>408</v>
      </c>
      <c r="S21" s="104"/>
      <c r="T21" s="291"/>
      <c r="U21" s="202"/>
      <c r="V21" s="172" t="s">
        <v>448</v>
      </c>
      <c r="W21" s="100" t="s">
        <v>526</v>
      </c>
      <c r="X21" s="100" t="s">
        <v>527</v>
      </c>
      <c r="Y21" s="101">
        <v>440</v>
      </c>
      <c r="Z21" s="291"/>
      <c r="AA21" s="256"/>
      <c r="AB21" s="178"/>
      <c r="AC21" s="106"/>
      <c r="AD21" s="106"/>
      <c r="AE21" s="104"/>
      <c r="AF21" s="291"/>
      <c r="AG21" s="190"/>
      <c r="AH21" s="178"/>
      <c r="AI21" s="106"/>
      <c r="AJ21" s="106"/>
      <c r="AK21" s="104"/>
      <c r="AL21" s="291"/>
      <c r="AM21" s="191"/>
      <c r="AO21" s="95"/>
      <c r="AP21" s="95">
        <f t="shared" si="0"/>
        <v>0</v>
      </c>
      <c r="AQ21" s="95"/>
      <c r="AR21" s="95">
        <f t="shared" si="1"/>
        <v>0</v>
      </c>
      <c r="AS21" s="259"/>
    </row>
    <row r="22" spans="2:45" ht="16.5" customHeight="1">
      <c r="B22" s="192"/>
      <c r="D22" s="178"/>
      <c r="E22" s="373" t="s">
        <v>528</v>
      </c>
      <c r="F22" s="405" t="s">
        <v>529</v>
      </c>
      <c r="G22" s="105" t="s">
        <v>447</v>
      </c>
      <c r="H22" s="291"/>
      <c r="I22" s="175"/>
      <c r="J22" s="172"/>
      <c r="K22" s="457" t="s">
        <v>530</v>
      </c>
      <c r="L22" s="193" t="s">
        <v>531</v>
      </c>
      <c r="M22" s="108" t="s">
        <v>447</v>
      </c>
      <c r="N22" s="323"/>
      <c r="O22" s="175"/>
      <c r="P22" s="178"/>
      <c r="Q22" s="106"/>
      <c r="R22" s="254"/>
      <c r="S22" s="378"/>
      <c r="T22" s="291"/>
      <c r="U22" s="202"/>
      <c r="V22" s="172" t="s">
        <v>448</v>
      </c>
      <c r="W22" s="100" t="s">
        <v>532</v>
      </c>
      <c r="X22" s="100" t="s">
        <v>533</v>
      </c>
      <c r="Y22" s="101">
        <v>490</v>
      </c>
      <c r="Z22" s="291"/>
      <c r="AA22" s="256"/>
      <c r="AB22" s="178"/>
      <c r="AC22" s="106"/>
      <c r="AD22" s="106"/>
      <c r="AE22" s="104"/>
      <c r="AF22" s="291"/>
      <c r="AG22" s="190"/>
      <c r="AH22" s="178"/>
      <c r="AI22" s="106"/>
      <c r="AJ22" s="106"/>
      <c r="AK22" s="104"/>
      <c r="AL22" s="291"/>
      <c r="AM22" s="191"/>
      <c r="AO22" s="95"/>
      <c r="AP22" s="95">
        <f t="shared" si="0"/>
        <v>0</v>
      </c>
      <c r="AQ22" s="95"/>
      <c r="AR22" s="95">
        <f t="shared" si="1"/>
        <v>0</v>
      </c>
      <c r="AS22" s="259"/>
    </row>
    <row r="23" spans="2:45" ht="16.5" customHeight="1">
      <c r="B23" s="192"/>
      <c r="D23" s="178"/>
      <c r="E23" s="373" t="s">
        <v>534</v>
      </c>
      <c r="F23" s="405" t="s">
        <v>535</v>
      </c>
      <c r="G23" s="105" t="s">
        <v>447</v>
      </c>
      <c r="H23" s="291"/>
      <c r="I23" s="175"/>
      <c r="J23" s="172"/>
      <c r="K23" s="457" t="s">
        <v>536</v>
      </c>
      <c r="L23" s="193" t="s">
        <v>537</v>
      </c>
      <c r="M23" s="108" t="s">
        <v>447</v>
      </c>
      <c r="N23" s="323"/>
      <c r="O23" s="175"/>
      <c r="P23" s="178"/>
      <c r="Q23" s="376"/>
      <c r="R23" s="376"/>
      <c r="S23" s="377"/>
      <c r="T23" s="291"/>
      <c r="U23" s="202"/>
      <c r="V23" s="172" t="s">
        <v>448</v>
      </c>
      <c r="W23" s="100" t="s">
        <v>538</v>
      </c>
      <c r="X23" s="100" t="s">
        <v>539</v>
      </c>
      <c r="Y23" s="101">
        <v>600</v>
      </c>
      <c r="Z23" s="291"/>
      <c r="AA23" s="260"/>
      <c r="AB23" s="178"/>
      <c r="AC23" s="106"/>
      <c r="AD23" s="106"/>
      <c r="AE23" s="104"/>
      <c r="AF23" s="291"/>
      <c r="AG23" s="190"/>
      <c r="AH23" s="178"/>
      <c r="AI23" s="106"/>
      <c r="AJ23" s="106"/>
      <c r="AK23" s="104"/>
      <c r="AL23" s="291"/>
      <c r="AM23" s="191"/>
      <c r="AO23" s="95"/>
      <c r="AP23" s="95"/>
      <c r="AQ23" s="95"/>
      <c r="AR23" s="95">
        <f t="shared" si="1"/>
        <v>0</v>
      </c>
      <c r="AS23" s="259"/>
    </row>
    <row r="24" spans="2:45" ht="16.5" customHeight="1">
      <c r="B24" s="192"/>
      <c r="D24" s="178"/>
      <c r="E24" s="373" t="s">
        <v>540</v>
      </c>
      <c r="F24" s="405" t="s">
        <v>541</v>
      </c>
      <c r="G24" s="105" t="s">
        <v>447</v>
      </c>
      <c r="H24" s="291"/>
      <c r="I24" s="175"/>
      <c r="J24" s="172"/>
      <c r="K24" s="316" t="s">
        <v>452</v>
      </c>
      <c r="L24" s="406" t="s">
        <v>542</v>
      </c>
      <c r="M24" s="108" t="s">
        <v>447</v>
      </c>
      <c r="N24" s="323"/>
      <c r="O24" s="175"/>
      <c r="P24" s="176"/>
      <c r="Q24" s="106"/>
      <c r="R24" s="182" t="s">
        <v>408</v>
      </c>
      <c r="S24" s="104"/>
      <c r="T24" s="291"/>
      <c r="U24" s="202"/>
      <c r="V24" s="172" t="s">
        <v>448</v>
      </c>
      <c r="W24" s="100" t="s">
        <v>543</v>
      </c>
      <c r="X24" s="100" t="s">
        <v>544</v>
      </c>
      <c r="Y24" s="101">
        <v>430</v>
      </c>
      <c r="Z24" s="291"/>
      <c r="AA24" s="260"/>
      <c r="AB24" s="178"/>
      <c r="AC24" s="106"/>
      <c r="AD24" s="106"/>
      <c r="AE24" s="104"/>
      <c r="AF24" s="291"/>
      <c r="AG24" s="190"/>
      <c r="AH24" s="178"/>
      <c r="AI24" s="106"/>
      <c r="AJ24" s="106"/>
      <c r="AK24" s="104"/>
      <c r="AL24" s="291"/>
      <c r="AM24" s="191"/>
      <c r="AO24" s="95"/>
      <c r="AP24" s="95"/>
      <c r="AQ24" s="95"/>
      <c r="AR24" s="95">
        <f t="shared" si="1"/>
        <v>0</v>
      </c>
      <c r="AS24" s="259"/>
    </row>
    <row r="25" spans="2:45" ht="16.5" customHeight="1">
      <c r="B25" s="192"/>
      <c r="D25" s="178"/>
      <c r="E25" s="373" t="s">
        <v>545</v>
      </c>
      <c r="F25" s="405" t="s">
        <v>546</v>
      </c>
      <c r="G25" s="105" t="s">
        <v>447</v>
      </c>
      <c r="H25" s="291"/>
      <c r="I25" s="175"/>
      <c r="J25" s="176"/>
      <c r="K25" s="457" t="s">
        <v>389</v>
      </c>
      <c r="L25" s="193" t="s">
        <v>547</v>
      </c>
      <c r="M25" s="108" t="s">
        <v>447</v>
      </c>
      <c r="N25" s="323"/>
      <c r="O25" s="175"/>
      <c r="P25" s="178"/>
      <c r="Q25" s="106"/>
      <c r="R25" s="182" t="s">
        <v>408</v>
      </c>
      <c r="S25" s="104"/>
      <c r="T25" s="291"/>
      <c r="U25" s="201"/>
      <c r="V25" s="172" t="s">
        <v>448</v>
      </c>
      <c r="W25" s="100" t="s">
        <v>492</v>
      </c>
      <c r="X25" s="100" t="s">
        <v>548</v>
      </c>
      <c r="Y25" s="101">
        <v>310</v>
      </c>
      <c r="Z25" s="291"/>
      <c r="AA25" s="260"/>
      <c r="AB25" s="178"/>
      <c r="AC25" s="106"/>
      <c r="AD25" s="106"/>
      <c r="AE25" s="104"/>
      <c r="AF25" s="291"/>
      <c r="AG25" s="190"/>
      <c r="AH25" s="178"/>
      <c r="AI25" s="106"/>
      <c r="AJ25" s="106"/>
      <c r="AK25" s="104"/>
      <c r="AL25" s="291"/>
      <c r="AM25" s="191"/>
      <c r="AO25" s="95"/>
      <c r="AP25" s="95"/>
      <c r="AQ25" s="95"/>
      <c r="AR25" s="95">
        <f t="shared" si="1"/>
        <v>0</v>
      </c>
      <c r="AS25" s="259"/>
    </row>
    <row r="26" spans="2:45" ht="16.5" customHeight="1">
      <c r="B26" s="198"/>
      <c r="D26" s="178"/>
      <c r="E26" s="373" t="s">
        <v>549</v>
      </c>
      <c r="F26" s="405" t="s">
        <v>550</v>
      </c>
      <c r="G26" s="105" t="s">
        <v>447</v>
      </c>
      <c r="H26" s="291"/>
      <c r="I26" s="202"/>
      <c r="J26" s="172"/>
      <c r="K26" s="106" t="s">
        <v>551</v>
      </c>
      <c r="L26" s="106"/>
      <c r="M26" s="179" t="s">
        <v>358</v>
      </c>
      <c r="N26" s="323"/>
      <c r="O26" s="175"/>
      <c r="P26" s="178"/>
      <c r="Q26" s="106"/>
      <c r="R26" s="254"/>
      <c r="S26" s="378"/>
      <c r="T26" s="291"/>
      <c r="U26" s="201"/>
      <c r="V26" s="172" t="s">
        <v>448</v>
      </c>
      <c r="W26" s="100" t="s">
        <v>552</v>
      </c>
      <c r="X26" s="100" t="s">
        <v>553</v>
      </c>
      <c r="Y26" s="101">
        <v>670</v>
      </c>
      <c r="Z26" s="291"/>
      <c r="AA26" s="260"/>
      <c r="AB26" s="178"/>
      <c r="AC26" s="106"/>
      <c r="AD26" s="106"/>
      <c r="AE26" s="104"/>
      <c r="AF26" s="291"/>
      <c r="AG26" s="190"/>
      <c r="AH26" s="178"/>
      <c r="AI26" s="106"/>
      <c r="AJ26" s="106"/>
      <c r="AK26" s="104"/>
      <c r="AL26" s="291"/>
      <c r="AM26" s="191"/>
      <c r="AO26" s="95"/>
      <c r="AP26" s="95"/>
      <c r="AQ26" s="95"/>
      <c r="AR26" s="95">
        <f t="shared" si="1"/>
        <v>0</v>
      </c>
      <c r="AS26" s="259"/>
    </row>
    <row r="27" spans="2:45" ht="16.5" customHeight="1">
      <c r="B27" s="192"/>
      <c r="D27" s="178"/>
      <c r="E27" s="100"/>
      <c r="F27" s="374"/>
      <c r="G27" s="105"/>
      <c r="H27" s="291"/>
      <c r="I27" s="202"/>
      <c r="J27" s="172"/>
      <c r="K27" s="100" t="s">
        <v>554</v>
      </c>
      <c r="L27" s="374"/>
      <c r="M27" s="179" t="s">
        <v>358</v>
      </c>
      <c r="N27" s="323"/>
      <c r="O27" s="175"/>
      <c r="P27" s="181"/>
      <c r="Q27" s="100"/>
      <c r="R27" s="100"/>
      <c r="S27" s="189"/>
      <c r="T27" s="291"/>
      <c r="U27" s="202"/>
      <c r="V27" s="172" t="s">
        <v>448</v>
      </c>
      <c r="W27" s="100" t="s">
        <v>555</v>
      </c>
      <c r="X27" s="100" t="s">
        <v>556</v>
      </c>
      <c r="Y27" s="101">
        <v>500</v>
      </c>
      <c r="Z27" s="291"/>
      <c r="AA27" s="260"/>
      <c r="AB27" s="178"/>
      <c r="AC27" s="106"/>
      <c r="AD27" s="106"/>
      <c r="AE27" s="104"/>
      <c r="AF27" s="291"/>
      <c r="AG27" s="190"/>
      <c r="AH27" s="178"/>
      <c r="AI27" s="106"/>
      <c r="AJ27" s="106"/>
      <c r="AK27" s="104"/>
      <c r="AL27" s="291"/>
      <c r="AM27" s="191"/>
      <c r="AO27" s="95"/>
      <c r="AP27" s="95"/>
      <c r="AQ27" s="95"/>
      <c r="AR27" s="95">
        <f t="shared" si="1"/>
        <v>0</v>
      </c>
      <c r="AS27" s="259"/>
    </row>
    <row r="28" spans="2:45" ht="16.5" customHeight="1">
      <c r="B28" s="192"/>
      <c r="D28" s="178"/>
      <c r="E28" s="100"/>
      <c r="F28" s="374"/>
      <c r="G28" s="105"/>
      <c r="H28" s="291"/>
      <c r="I28" s="202"/>
      <c r="J28" s="353"/>
      <c r="K28" s="106" t="s">
        <v>557</v>
      </c>
      <c r="L28" s="106"/>
      <c r="M28" s="179" t="s">
        <v>358</v>
      </c>
      <c r="N28" s="323"/>
      <c r="O28" s="175"/>
      <c r="P28" s="181"/>
      <c r="Q28" s="100"/>
      <c r="R28" s="100"/>
      <c r="S28" s="189"/>
      <c r="T28" s="291"/>
      <c r="U28" s="201"/>
      <c r="V28" s="172" t="s">
        <v>448</v>
      </c>
      <c r="W28" s="100" t="s">
        <v>558</v>
      </c>
      <c r="X28" s="100" t="s">
        <v>559</v>
      </c>
      <c r="Y28" s="101">
        <v>260</v>
      </c>
      <c r="Z28" s="291"/>
      <c r="AA28" s="260"/>
      <c r="AB28" s="178"/>
      <c r="AC28" s="100"/>
      <c r="AD28" s="100"/>
      <c r="AE28" s="101"/>
      <c r="AF28" s="291"/>
      <c r="AG28" s="190"/>
      <c r="AH28" s="178"/>
      <c r="AI28" s="106"/>
      <c r="AJ28" s="106"/>
      <c r="AK28" s="104"/>
      <c r="AL28" s="291"/>
      <c r="AM28" s="191"/>
      <c r="AO28" s="95"/>
      <c r="AP28" s="95"/>
      <c r="AQ28" s="95"/>
      <c r="AR28" s="95">
        <f t="shared" si="1"/>
        <v>0</v>
      </c>
      <c r="AS28" s="259"/>
    </row>
    <row r="29" spans="2:45" ht="16.5" customHeight="1">
      <c r="B29" s="192"/>
      <c r="D29" s="181"/>
      <c r="E29" s="373"/>
      <c r="F29" s="374"/>
      <c r="G29" s="105"/>
      <c r="H29" s="291"/>
      <c r="I29" s="202"/>
      <c r="J29" s="178"/>
      <c r="K29" s="100" t="s">
        <v>560</v>
      </c>
      <c r="L29" s="374"/>
      <c r="M29" s="179" t="s">
        <v>358</v>
      </c>
      <c r="N29" s="323"/>
      <c r="O29" s="175"/>
      <c r="P29" s="181"/>
      <c r="Q29" s="94"/>
      <c r="R29" s="254" t="s">
        <v>408</v>
      </c>
      <c r="S29" s="251"/>
      <c r="T29" s="291"/>
      <c r="U29" s="202"/>
      <c r="V29" s="172" t="s">
        <v>448</v>
      </c>
      <c r="W29" s="100" t="s">
        <v>561</v>
      </c>
      <c r="X29" s="100" t="s">
        <v>562</v>
      </c>
      <c r="Y29" s="101">
        <v>950</v>
      </c>
      <c r="Z29" s="291"/>
      <c r="AA29" s="260"/>
      <c r="AB29" s="178"/>
      <c r="AC29" s="100"/>
      <c r="AD29" s="100"/>
      <c r="AE29" s="199"/>
      <c r="AF29" s="291"/>
      <c r="AG29" s="190"/>
      <c r="AH29" s="178"/>
      <c r="AI29" s="106"/>
      <c r="AJ29" s="106"/>
      <c r="AK29" s="104"/>
      <c r="AL29" s="291"/>
      <c r="AM29" s="191"/>
      <c r="AO29" s="196"/>
      <c r="AP29" s="95"/>
      <c r="AQ29" s="95"/>
      <c r="AR29" s="95">
        <f t="shared" si="1"/>
        <v>0</v>
      </c>
      <c r="AS29" s="259"/>
    </row>
    <row r="30" spans="2:45" ht="16.5" customHeight="1">
      <c r="B30" s="192"/>
      <c r="D30" s="181"/>
      <c r="E30" s="379"/>
      <c r="F30" s="374"/>
      <c r="G30" s="105"/>
      <c r="H30" s="291"/>
      <c r="I30" s="202"/>
      <c r="J30" s="178"/>
      <c r="K30" s="100" t="s">
        <v>563</v>
      </c>
      <c r="L30" s="374"/>
      <c r="M30" s="179" t="s">
        <v>358</v>
      </c>
      <c r="N30" s="323"/>
      <c r="O30" s="175"/>
      <c r="P30" s="181"/>
      <c r="Q30" s="106"/>
      <c r="R30" s="182" t="s">
        <v>408</v>
      </c>
      <c r="S30" s="104"/>
      <c r="T30" s="291"/>
      <c r="U30" s="202"/>
      <c r="V30" s="172" t="s">
        <v>448</v>
      </c>
      <c r="W30" s="100" t="s">
        <v>564</v>
      </c>
      <c r="X30" s="100" t="s">
        <v>565</v>
      </c>
      <c r="Y30" s="101">
        <v>1000</v>
      </c>
      <c r="Z30" s="291"/>
      <c r="AA30" s="260"/>
      <c r="AB30" s="178"/>
      <c r="AC30" s="106"/>
      <c r="AD30" s="106"/>
      <c r="AE30" s="104"/>
      <c r="AF30" s="291"/>
      <c r="AG30" s="190"/>
      <c r="AH30" s="178"/>
      <c r="AI30" s="106"/>
      <c r="AJ30" s="106"/>
      <c r="AK30" s="104"/>
      <c r="AL30" s="291"/>
      <c r="AM30" s="191"/>
      <c r="AO30" s="196"/>
      <c r="AP30" s="95"/>
      <c r="AQ30" s="95"/>
      <c r="AR30" s="95">
        <f t="shared" si="1"/>
        <v>0</v>
      </c>
      <c r="AS30" s="259"/>
    </row>
    <row r="31" spans="2:45" ht="16.5" customHeight="1">
      <c r="B31" s="170"/>
      <c r="C31" s="171"/>
      <c r="D31" s="181"/>
      <c r="E31" s="373"/>
      <c r="F31" s="374"/>
      <c r="G31" s="105"/>
      <c r="H31" s="291"/>
      <c r="I31" s="252"/>
      <c r="J31" s="178"/>
      <c r="K31" s="106" t="s">
        <v>411</v>
      </c>
      <c r="L31" s="106"/>
      <c r="M31" s="179" t="s">
        <v>358</v>
      </c>
      <c r="N31" s="377"/>
      <c r="O31" s="252"/>
      <c r="P31" s="181"/>
      <c r="Q31" s="106"/>
      <c r="R31" s="182" t="s">
        <v>408</v>
      </c>
      <c r="S31" s="104"/>
      <c r="T31" s="291"/>
      <c r="U31" s="252"/>
      <c r="V31" s="176" t="s">
        <v>448</v>
      </c>
      <c r="W31" s="100" t="s">
        <v>566</v>
      </c>
      <c r="X31" s="100" t="s">
        <v>567</v>
      </c>
      <c r="Y31" s="101">
        <v>480</v>
      </c>
      <c r="Z31" s="291"/>
      <c r="AA31" s="255"/>
      <c r="AB31" s="181"/>
      <c r="AC31" s="106"/>
      <c r="AD31" s="182"/>
      <c r="AE31" s="104"/>
      <c r="AF31" s="291"/>
      <c r="AG31" s="183"/>
      <c r="AH31" s="184"/>
      <c r="AI31" s="106"/>
      <c r="AJ31" s="106"/>
      <c r="AK31" s="104"/>
      <c r="AL31" s="291"/>
      <c r="AM31" s="185"/>
      <c r="AO31" s="196"/>
      <c r="AP31" s="259"/>
      <c r="AQ31" s="259"/>
      <c r="AR31" s="95">
        <f t="shared" si="1"/>
        <v>0</v>
      </c>
      <c r="AS31" s="259"/>
    </row>
    <row r="32" spans="2:45" ht="16.5" customHeight="1">
      <c r="B32" s="170"/>
      <c r="C32" s="171"/>
      <c r="D32" s="178"/>
      <c r="E32" s="373"/>
      <c r="F32" s="374"/>
      <c r="G32" s="105"/>
      <c r="H32" s="291"/>
      <c r="I32" s="252"/>
      <c r="J32" s="178"/>
      <c r="K32" s="106" t="s">
        <v>480</v>
      </c>
      <c r="L32" s="106"/>
      <c r="M32" s="179" t="s">
        <v>358</v>
      </c>
      <c r="N32" s="323"/>
      <c r="O32" s="252"/>
      <c r="P32" s="181"/>
      <c r="Q32" s="106"/>
      <c r="R32" s="182" t="s">
        <v>408</v>
      </c>
      <c r="S32" s="104"/>
      <c r="T32" s="291"/>
      <c r="U32" s="252"/>
      <c r="V32" s="176" t="s">
        <v>568</v>
      </c>
      <c r="W32" s="100" t="s">
        <v>569</v>
      </c>
      <c r="X32" s="100" t="s">
        <v>570</v>
      </c>
      <c r="Y32" s="199">
        <v>360</v>
      </c>
      <c r="Z32" s="291"/>
      <c r="AA32" s="255"/>
      <c r="AB32" s="181"/>
      <c r="AC32" s="106"/>
      <c r="AD32" s="182"/>
      <c r="AE32" s="104"/>
      <c r="AF32" s="291"/>
      <c r="AG32" s="183"/>
      <c r="AH32" s="184"/>
      <c r="AI32" s="106"/>
      <c r="AJ32" s="106"/>
      <c r="AK32" s="104"/>
      <c r="AL32" s="291"/>
      <c r="AM32" s="185"/>
      <c r="AO32" s="196"/>
      <c r="AP32" s="259"/>
      <c r="AQ32" s="259"/>
      <c r="AR32" s="95">
        <f>IF(Z32=0,0,IF(Z32&lt;=1000,1,IF(Z32&lt;=2000,2,IF(Z32&lt;=3000,3,4))))</f>
        <v>0</v>
      </c>
      <c r="AS32" s="259"/>
    </row>
    <row r="33" spans="2:45" ht="16.5" customHeight="1">
      <c r="B33" s="170"/>
      <c r="C33" s="171"/>
      <c r="D33" s="178"/>
      <c r="E33" s="373"/>
      <c r="F33" s="405"/>
      <c r="G33" s="105"/>
      <c r="H33" s="291"/>
      <c r="I33" s="252"/>
      <c r="J33" s="178"/>
      <c r="K33" s="106" t="s">
        <v>486</v>
      </c>
      <c r="L33" s="106"/>
      <c r="M33" s="179" t="s">
        <v>358</v>
      </c>
      <c r="N33" s="323"/>
      <c r="O33" s="252"/>
      <c r="P33" s="181"/>
      <c r="Q33" s="94"/>
      <c r="R33" s="254" t="s">
        <v>408</v>
      </c>
      <c r="S33" s="251"/>
      <c r="T33" s="291"/>
      <c r="U33" s="252"/>
      <c r="V33" s="176"/>
      <c r="W33" s="100"/>
      <c r="X33" s="100"/>
      <c r="Y33" s="179"/>
      <c r="Z33" s="291"/>
      <c r="AA33" s="180"/>
      <c r="AB33" s="181"/>
      <c r="AC33" s="106"/>
      <c r="AD33" s="182"/>
      <c r="AE33" s="104"/>
      <c r="AF33" s="291"/>
      <c r="AG33" s="183"/>
      <c r="AH33" s="184"/>
      <c r="AI33" s="106"/>
      <c r="AJ33" s="106"/>
      <c r="AK33" s="104"/>
      <c r="AL33" s="291"/>
      <c r="AM33" s="185"/>
      <c r="AO33" s="95"/>
      <c r="AP33" s="259"/>
      <c r="AQ33" s="259"/>
      <c r="AR33" s="259"/>
      <c r="AS33" s="259"/>
    </row>
    <row r="34" spans="2:45" ht="16.5" customHeight="1">
      <c r="B34" s="170"/>
      <c r="D34" s="178"/>
      <c r="E34" s="373"/>
      <c r="F34" s="405"/>
      <c r="G34" s="105"/>
      <c r="H34" s="291"/>
      <c r="I34" s="202"/>
      <c r="J34" s="178"/>
      <c r="K34" s="106" t="s">
        <v>492</v>
      </c>
      <c r="L34" s="106"/>
      <c r="M34" s="179" t="s">
        <v>358</v>
      </c>
      <c r="N34" s="291"/>
      <c r="O34" s="202"/>
      <c r="P34" s="181"/>
      <c r="Q34" s="106"/>
      <c r="R34" s="182" t="s">
        <v>408</v>
      </c>
      <c r="S34" s="104"/>
      <c r="T34" s="291"/>
      <c r="U34" s="201"/>
      <c r="V34" s="181"/>
      <c r="W34" s="100"/>
      <c r="X34" s="100"/>
      <c r="Y34" s="179"/>
      <c r="Z34" s="291"/>
      <c r="AA34" s="183"/>
      <c r="AB34" s="181"/>
      <c r="AC34" s="106"/>
      <c r="AD34" s="182"/>
      <c r="AE34" s="104"/>
      <c r="AF34" s="291"/>
      <c r="AG34" s="190"/>
      <c r="AH34" s="184"/>
      <c r="AI34" s="106"/>
      <c r="AJ34" s="106"/>
      <c r="AK34" s="104"/>
      <c r="AL34" s="291"/>
      <c r="AM34" s="191"/>
      <c r="AO34" s="95"/>
      <c r="AP34" s="259"/>
      <c r="AQ34" s="259"/>
      <c r="AR34" s="259"/>
      <c r="AS34" s="259"/>
    </row>
    <row r="35" spans="2:45" ht="16.5" customHeight="1">
      <c r="B35" s="192"/>
      <c r="D35" s="178"/>
      <c r="E35" s="373"/>
      <c r="F35" s="405"/>
      <c r="G35" s="105"/>
      <c r="H35" s="291"/>
      <c r="I35" s="201"/>
      <c r="J35" s="178"/>
      <c r="K35" s="106" t="s">
        <v>564</v>
      </c>
      <c r="L35" s="106"/>
      <c r="M35" s="179" t="s">
        <v>358</v>
      </c>
      <c r="N35" s="291"/>
      <c r="O35" s="201"/>
      <c r="P35" s="181"/>
      <c r="Q35" s="106"/>
      <c r="R35" s="182" t="s">
        <v>408</v>
      </c>
      <c r="S35" s="104"/>
      <c r="T35" s="291"/>
      <c r="U35" s="201"/>
      <c r="V35" s="181"/>
      <c r="W35" s="379"/>
      <c r="X35" s="100"/>
      <c r="Y35" s="179"/>
      <c r="Z35" s="291"/>
      <c r="AA35" s="183"/>
      <c r="AB35" s="181"/>
      <c r="AC35" s="106"/>
      <c r="AD35" s="182"/>
      <c r="AE35" s="104"/>
      <c r="AF35" s="291"/>
      <c r="AG35" s="183"/>
      <c r="AH35" s="184"/>
      <c r="AI35" s="106"/>
      <c r="AJ35" s="106"/>
      <c r="AK35" s="104"/>
      <c r="AL35" s="291"/>
      <c r="AM35" s="185"/>
      <c r="AO35" s="95"/>
      <c r="AP35" s="259"/>
      <c r="AQ35" s="259"/>
      <c r="AR35" s="259"/>
      <c r="AS35" s="259"/>
    </row>
    <row r="36" spans="2:45" ht="16.5" customHeight="1">
      <c r="B36" s="192"/>
      <c r="D36" s="178"/>
      <c r="E36" s="373"/>
      <c r="F36" s="405"/>
      <c r="G36" s="105"/>
      <c r="H36" s="291"/>
      <c r="I36" s="201"/>
      <c r="J36" s="178"/>
      <c r="K36" s="106" t="s">
        <v>571</v>
      </c>
      <c r="L36" s="106"/>
      <c r="M36" s="179" t="s">
        <v>358</v>
      </c>
      <c r="N36" s="291"/>
      <c r="O36" s="201"/>
      <c r="P36" s="181"/>
      <c r="Q36" s="106"/>
      <c r="R36" s="182" t="s">
        <v>408</v>
      </c>
      <c r="S36" s="104"/>
      <c r="T36" s="291"/>
      <c r="U36" s="201"/>
      <c r="V36" s="181"/>
      <c r="W36" s="106"/>
      <c r="X36" s="182"/>
      <c r="Y36" s="104"/>
      <c r="Z36" s="291"/>
      <c r="AA36" s="183"/>
      <c r="AB36" s="181"/>
      <c r="AC36" s="106"/>
      <c r="AD36" s="182"/>
      <c r="AE36" s="104"/>
      <c r="AF36" s="291"/>
      <c r="AG36" s="183"/>
      <c r="AH36" s="184"/>
      <c r="AI36" s="106"/>
      <c r="AJ36" s="106"/>
      <c r="AK36" s="104"/>
      <c r="AL36" s="291"/>
      <c r="AM36" s="185"/>
      <c r="AO36" s="95"/>
      <c r="AP36" s="259"/>
      <c r="AQ36" s="259"/>
      <c r="AR36" s="259"/>
      <c r="AS36" s="259"/>
    </row>
    <row r="37" spans="2:45" ht="16.5" customHeight="1">
      <c r="B37" s="192"/>
      <c r="D37" s="178"/>
      <c r="E37" s="373"/>
      <c r="F37" s="405"/>
      <c r="G37" s="105"/>
      <c r="H37" s="291"/>
      <c r="I37" s="201"/>
      <c r="J37" s="178"/>
      <c r="K37" s="458" t="s">
        <v>572</v>
      </c>
      <c r="L37" s="193"/>
      <c r="M37" s="179" t="s">
        <v>358</v>
      </c>
      <c r="N37" s="291"/>
      <c r="O37" s="201"/>
      <c r="P37" s="181"/>
      <c r="Q37" s="106"/>
      <c r="R37" s="182" t="s">
        <v>408</v>
      </c>
      <c r="S37" s="104"/>
      <c r="T37" s="291"/>
      <c r="U37" s="201"/>
      <c r="V37" s="181"/>
      <c r="W37" s="106"/>
      <c r="X37" s="182"/>
      <c r="Y37" s="104"/>
      <c r="Z37" s="291"/>
      <c r="AA37" s="183"/>
      <c r="AB37" s="181"/>
      <c r="AC37" s="106"/>
      <c r="AD37" s="182"/>
      <c r="AE37" s="104"/>
      <c r="AF37" s="291"/>
      <c r="AG37" s="183"/>
      <c r="AH37" s="184"/>
      <c r="AI37" s="106"/>
      <c r="AJ37" s="106"/>
      <c r="AK37" s="104"/>
      <c r="AL37" s="291"/>
      <c r="AM37" s="185"/>
      <c r="AO37" s="196"/>
      <c r="AP37" s="259"/>
      <c r="AQ37" s="259"/>
      <c r="AR37" s="259"/>
      <c r="AS37" s="259"/>
    </row>
    <row r="38" spans="2:45" ht="16.5" customHeight="1">
      <c r="B38" s="192"/>
      <c r="D38" s="178"/>
      <c r="E38" s="100"/>
      <c r="F38" s="374"/>
      <c r="G38" s="105"/>
      <c r="H38" s="291"/>
      <c r="I38" s="201"/>
      <c r="J38" s="178"/>
      <c r="K38" s="458" t="s">
        <v>573</v>
      </c>
      <c r="L38" s="193"/>
      <c r="M38" s="179" t="s">
        <v>358</v>
      </c>
      <c r="N38" s="291"/>
      <c r="O38" s="201"/>
      <c r="P38" s="181"/>
      <c r="Q38" s="106"/>
      <c r="R38" s="182" t="s">
        <v>408</v>
      </c>
      <c r="S38" s="104"/>
      <c r="T38" s="291"/>
      <c r="U38" s="201"/>
      <c r="V38" s="181"/>
      <c r="W38" s="106"/>
      <c r="X38" s="182"/>
      <c r="Y38" s="104"/>
      <c r="Z38" s="291"/>
      <c r="AA38" s="183"/>
      <c r="AB38" s="178"/>
      <c r="AC38" s="106"/>
      <c r="AD38" s="106"/>
      <c r="AE38" s="104"/>
      <c r="AF38" s="291"/>
      <c r="AG38" s="190"/>
      <c r="AH38" s="184"/>
      <c r="AI38" s="106"/>
      <c r="AJ38" s="106"/>
      <c r="AK38" s="104"/>
      <c r="AL38" s="291"/>
      <c r="AM38" s="191"/>
      <c r="AO38" s="196"/>
      <c r="AP38" s="259"/>
      <c r="AQ38" s="259"/>
      <c r="AR38" s="259"/>
      <c r="AS38" s="259"/>
    </row>
    <row r="39" spans="2:45" ht="16.5" customHeight="1">
      <c r="B39" s="192"/>
      <c r="D39" s="178"/>
      <c r="E39" s="100"/>
      <c r="F39" s="374"/>
      <c r="G39" s="105"/>
      <c r="H39" s="291"/>
      <c r="I39" s="201"/>
      <c r="J39" s="206"/>
      <c r="K39" s="106" t="s">
        <v>545</v>
      </c>
      <c r="L39" s="106"/>
      <c r="M39" s="179" t="s">
        <v>358</v>
      </c>
      <c r="N39" s="291"/>
      <c r="O39" s="201"/>
      <c r="P39" s="181"/>
      <c r="Q39" s="106"/>
      <c r="R39" s="182" t="s">
        <v>408</v>
      </c>
      <c r="S39" s="104"/>
      <c r="T39" s="291"/>
      <c r="U39" s="201"/>
      <c r="V39" s="181"/>
      <c r="W39" s="106"/>
      <c r="X39" s="182"/>
      <c r="Y39" s="104"/>
      <c r="Z39" s="291"/>
      <c r="AA39" s="183"/>
      <c r="AB39" s="178"/>
      <c r="AC39" s="106"/>
      <c r="AD39" s="106"/>
      <c r="AE39" s="104"/>
      <c r="AF39" s="291"/>
      <c r="AG39" s="190"/>
      <c r="AH39" s="184"/>
      <c r="AI39" s="106"/>
      <c r="AJ39" s="106"/>
      <c r="AK39" s="104"/>
      <c r="AL39" s="291"/>
      <c r="AM39" s="191"/>
      <c r="AO39" s="196"/>
      <c r="AP39" s="259"/>
      <c r="AQ39" s="259"/>
      <c r="AR39" s="259"/>
      <c r="AS39" s="259"/>
    </row>
    <row r="40" spans="2:45" ht="16.5" customHeight="1">
      <c r="B40" s="192"/>
      <c r="D40" s="178"/>
      <c r="E40" s="100"/>
      <c r="F40" s="374"/>
      <c r="G40" s="105"/>
      <c r="H40" s="291"/>
      <c r="I40" s="201"/>
      <c r="J40" s="178"/>
      <c r="K40" s="426" t="s">
        <v>574</v>
      </c>
      <c r="L40" s="433" t="s">
        <v>575</v>
      </c>
      <c r="M40" s="435" t="s">
        <v>447</v>
      </c>
      <c r="N40" s="403"/>
      <c r="O40" s="201"/>
      <c r="P40" s="181"/>
      <c r="Q40" s="106"/>
      <c r="R40" s="182" t="s">
        <v>408</v>
      </c>
      <c r="S40" s="104"/>
      <c r="T40" s="291"/>
      <c r="U40" s="201"/>
      <c r="V40" s="181"/>
      <c r="W40" s="204"/>
      <c r="X40" s="204"/>
      <c r="Y40" s="104"/>
      <c r="Z40" s="291"/>
      <c r="AA40" s="183"/>
      <c r="AB40" s="178"/>
      <c r="AC40" s="106"/>
      <c r="AD40" s="106"/>
      <c r="AE40" s="104"/>
      <c r="AF40" s="291"/>
      <c r="AG40" s="190"/>
      <c r="AH40" s="184"/>
      <c r="AI40" s="106"/>
      <c r="AJ40" s="106"/>
      <c r="AK40" s="104"/>
      <c r="AL40" s="291"/>
      <c r="AM40" s="191"/>
      <c r="AO40" s="196"/>
      <c r="AP40" s="259"/>
      <c r="AQ40" s="259"/>
      <c r="AR40" s="259"/>
      <c r="AS40" s="259"/>
    </row>
    <row r="41" spans="2:45" ht="16.5" customHeight="1">
      <c r="B41" s="192"/>
      <c r="D41" s="178"/>
      <c r="E41" s="100"/>
      <c r="F41" s="374"/>
      <c r="G41" s="105"/>
      <c r="H41" s="291"/>
      <c r="I41" s="201"/>
      <c r="J41" s="178"/>
      <c r="K41" s="426" t="s">
        <v>576</v>
      </c>
      <c r="L41" s="433" t="s">
        <v>577</v>
      </c>
      <c r="M41" s="436" t="s">
        <v>358</v>
      </c>
      <c r="N41" s="291"/>
      <c r="O41" s="201"/>
      <c r="P41" s="181"/>
      <c r="Q41" s="106"/>
      <c r="R41" s="182" t="s">
        <v>408</v>
      </c>
      <c r="S41" s="104"/>
      <c r="T41" s="291"/>
      <c r="U41" s="201"/>
      <c r="V41" s="181"/>
      <c r="W41" s="106"/>
      <c r="X41" s="182"/>
      <c r="Y41" s="104"/>
      <c r="Z41" s="291"/>
      <c r="AA41" s="183"/>
      <c r="AB41" s="178"/>
      <c r="AC41" s="106"/>
      <c r="AD41" s="106"/>
      <c r="AE41" s="104"/>
      <c r="AF41" s="291"/>
      <c r="AG41" s="190"/>
      <c r="AH41" s="184"/>
      <c r="AI41" s="106"/>
      <c r="AJ41" s="106"/>
      <c r="AK41" s="104"/>
      <c r="AL41" s="291"/>
      <c r="AM41" s="191"/>
      <c r="AO41" s="196"/>
      <c r="AP41" s="259"/>
      <c r="AQ41" s="259"/>
      <c r="AR41" s="259"/>
      <c r="AS41" s="259"/>
    </row>
    <row r="42" spans="2:45" ht="16.5" customHeight="1">
      <c r="B42" s="192"/>
      <c r="D42" s="178"/>
      <c r="E42" s="100"/>
      <c r="F42" s="374"/>
      <c r="G42" s="105"/>
      <c r="H42" s="291"/>
      <c r="I42" s="201"/>
      <c r="J42" s="178"/>
      <c r="K42" s="173" t="s">
        <v>578</v>
      </c>
      <c r="L42" s="462" t="s">
        <v>579</v>
      </c>
      <c r="M42" s="435" t="s">
        <v>447</v>
      </c>
      <c r="N42" s="291"/>
      <c r="O42" s="201"/>
      <c r="P42" s="181"/>
      <c r="Q42" s="106"/>
      <c r="R42" s="182" t="s">
        <v>408</v>
      </c>
      <c r="S42" s="104"/>
      <c r="T42" s="291"/>
      <c r="U42" s="201"/>
      <c r="V42" s="181"/>
      <c r="W42" s="106"/>
      <c r="X42" s="182"/>
      <c r="Y42" s="104"/>
      <c r="Z42" s="291"/>
      <c r="AA42" s="183"/>
      <c r="AB42" s="178"/>
      <c r="AC42" s="106"/>
      <c r="AD42" s="106"/>
      <c r="AE42" s="104"/>
      <c r="AF42" s="291"/>
      <c r="AG42" s="190"/>
      <c r="AH42" s="178"/>
      <c r="AI42" s="106"/>
      <c r="AJ42" s="106"/>
      <c r="AK42" s="104"/>
      <c r="AL42" s="291"/>
      <c r="AM42" s="191"/>
      <c r="AO42" s="196"/>
      <c r="AP42" s="259"/>
      <c r="AQ42" s="259"/>
      <c r="AR42" s="259"/>
      <c r="AS42" s="259"/>
    </row>
    <row r="43" spans="2:45" ht="16.5" customHeight="1">
      <c r="B43" s="192"/>
      <c r="D43" s="181"/>
      <c r="E43" s="373"/>
      <c r="F43" s="374"/>
      <c r="G43" s="105"/>
      <c r="H43" s="291"/>
      <c r="I43" s="202"/>
      <c r="J43" s="178"/>
      <c r="K43" s="450"/>
      <c r="L43" s="451"/>
      <c r="M43" s="452"/>
      <c r="N43" s="291"/>
      <c r="O43" s="202"/>
      <c r="P43" s="178"/>
      <c r="Q43" s="106"/>
      <c r="R43" s="106" t="s">
        <v>408</v>
      </c>
      <c r="S43" s="104"/>
      <c r="T43" s="291"/>
      <c r="U43" s="202"/>
      <c r="V43" s="178"/>
      <c r="W43" s="106"/>
      <c r="X43" s="106"/>
      <c r="Y43" s="104"/>
      <c r="Z43" s="291"/>
      <c r="AA43" s="190"/>
      <c r="AB43" s="178"/>
      <c r="AC43" s="106"/>
      <c r="AD43" s="106"/>
      <c r="AE43" s="104"/>
      <c r="AF43" s="291"/>
      <c r="AG43" s="190"/>
      <c r="AH43" s="178"/>
      <c r="AI43" s="106"/>
      <c r="AJ43" s="106"/>
      <c r="AK43" s="104"/>
      <c r="AL43" s="291"/>
      <c r="AM43" s="191"/>
      <c r="AO43" s="196"/>
      <c r="AP43" s="259"/>
      <c r="AQ43" s="259"/>
      <c r="AR43" s="259"/>
      <c r="AS43" s="259"/>
    </row>
    <row r="44" spans="2:45" ht="16.5" customHeight="1">
      <c r="B44" s="192"/>
      <c r="D44" s="181"/>
      <c r="E44" s="379"/>
      <c r="F44" s="374"/>
      <c r="G44" s="105"/>
      <c r="H44" s="291"/>
      <c r="I44" s="202"/>
      <c r="J44" s="178"/>
      <c r="K44" s="106"/>
      <c r="L44" s="106"/>
      <c r="M44" s="104"/>
      <c r="N44" s="291"/>
      <c r="O44" s="202"/>
      <c r="P44" s="178"/>
      <c r="Q44" s="106"/>
      <c r="R44" s="106" t="s">
        <v>408</v>
      </c>
      <c r="S44" s="104"/>
      <c r="T44" s="291"/>
      <c r="U44" s="202"/>
      <c r="V44" s="178"/>
      <c r="W44" s="106"/>
      <c r="X44" s="106"/>
      <c r="Y44" s="104"/>
      <c r="Z44" s="291"/>
      <c r="AA44" s="190"/>
      <c r="AB44" s="178"/>
      <c r="AC44" s="106"/>
      <c r="AD44" s="106"/>
      <c r="AE44" s="104"/>
      <c r="AF44" s="291"/>
      <c r="AG44" s="190"/>
      <c r="AH44" s="178"/>
      <c r="AI44" s="106"/>
      <c r="AJ44" s="106"/>
      <c r="AK44" s="104"/>
      <c r="AL44" s="291"/>
      <c r="AM44" s="191"/>
      <c r="AO44" s="196"/>
      <c r="AP44" s="259"/>
      <c r="AQ44" s="259"/>
      <c r="AR44" s="259"/>
      <c r="AS44" s="259"/>
    </row>
    <row r="45" spans="2:45" ht="16.5" customHeight="1">
      <c r="B45" s="192"/>
      <c r="D45" s="181"/>
      <c r="E45" s="373"/>
      <c r="F45" s="374"/>
      <c r="G45" s="105"/>
      <c r="H45" s="291"/>
      <c r="I45" s="202"/>
      <c r="J45" s="178"/>
      <c r="K45" s="106"/>
      <c r="L45" s="106"/>
      <c r="M45" s="179"/>
      <c r="N45" s="291"/>
      <c r="O45" s="202"/>
      <c r="P45" s="178"/>
      <c r="Q45" s="106"/>
      <c r="R45" s="106" t="s">
        <v>408</v>
      </c>
      <c r="S45" s="104"/>
      <c r="T45" s="291"/>
      <c r="U45" s="202"/>
      <c r="V45" s="178"/>
      <c r="W45" s="106"/>
      <c r="X45" s="106"/>
      <c r="Y45" s="104"/>
      <c r="Z45" s="291"/>
      <c r="AA45" s="190"/>
      <c r="AB45" s="178"/>
      <c r="AC45" s="106"/>
      <c r="AD45" s="106"/>
      <c r="AE45" s="104"/>
      <c r="AF45" s="291"/>
      <c r="AG45" s="190"/>
      <c r="AH45" s="178"/>
      <c r="AI45" s="106"/>
      <c r="AJ45" s="106"/>
      <c r="AK45" s="104"/>
      <c r="AL45" s="291"/>
      <c r="AM45" s="191"/>
      <c r="AO45" s="196"/>
      <c r="AP45" s="259"/>
      <c r="AQ45" s="259"/>
      <c r="AR45" s="259"/>
      <c r="AS45" s="259"/>
    </row>
    <row r="46" spans="2:45" ht="16.5" customHeight="1">
      <c r="B46" s="192"/>
      <c r="D46" s="178"/>
      <c r="E46" s="373"/>
      <c r="F46" s="374"/>
      <c r="G46" s="105"/>
      <c r="H46" s="291"/>
      <c r="I46" s="202"/>
      <c r="J46" s="178"/>
      <c r="K46" s="106"/>
      <c r="L46" s="106"/>
      <c r="M46" s="179"/>
      <c r="N46" s="291"/>
      <c r="O46" s="202"/>
      <c r="P46" s="178"/>
      <c r="Q46" s="106"/>
      <c r="R46" s="106" t="s">
        <v>408</v>
      </c>
      <c r="S46" s="104"/>
      <c r="T46" s="291"/>
      <c r="U46" s="202"/>
      <c r="V46" s="178"/>
      <c r="W46" s="106"/>
      <c r="X46" s="106"/>
      <c r="Y46" s="104"/>
      <c r="Z46" s="291"/>
      <c r="AA46" s="190"/>
      <c r="AB46" s="178"/>
      <c r="AC46" s="106"/>
      <c r="AD46" s="106"/>
      <c r="AE46" s="104"/>
      <c r="AF46" s="291"/>
      <c r="AG46" s="190"/>
      <c r="AH46" s="178"/>
      <c r="AI46" s="106"/>
      <c r="AJ46" s="106"/>
      <c r="AK46" s="104"/>
      <c r="AL46" s="291"/>
      <c r="AM46" s="191"/>
      <c r="AO46" s="196"/>
      <c r="AP46" s="259"/>
      <c r="AQ46" s="259"/>
      <c r="AR46" s="259"/>
      <c r="AS46" s="259"/>
    </row>
    <row r="47" spans="2:45" ht="16.5" customHeight="1">
      <c r="B47" s="192"/>
      <c r="D47" s="178"/>
      <c r="E47" s="373"/>
      <c r="F47" s="405"/>
      <c r="G47" s="105"/>
      <c r="H47" s="291"/>
      <c r="I47" s="202"/>
      <c r="J47" s="178"/>
      <c r="K47" s="377"/>
      <c r="L47" s="193"/>
      <c r="M47" s="179"/>
      <c r="N47" s="291"/>
      <c r="O47" s="202"/>
      <c r="P47" s="178"/>
      <c r="Q47" s="106"/>
      <c r="R47" s="106" t="s">
        <v>408</v>
      </c>
      <c r="S47" s="104"/>
      <c r="T47" s="291"/>
      <c r="U47" s="202"/>
      <c r="V47" s="178"/>
      <c r="W47" s="106"/>
      <c r="X47" s="106"/>
      <c r="Y47" s="104"/>
      <c r="Z47" s="291"/>
      <c r="AA47" s="190"/>
      <c r="AB47" s="178"/>
      <c r="AC47" s="106"/>
      <c r="AD47" s="106"/>
      <c r="AE47" s="104"/>
      <c r="AF47" s="291"/>
      <c r="AG47" s="190"/>
      <c r="AH47" s="178"/>
      <c r="AI47" s="106"/>
      <c r="AJ47" s="106"/>
      <c r="AK47" s="104"/>
      <c r="AL47" s="291"/>
      <c r="AM47" s="191"/>
      <c r="AO47" s="380"/>
      <c r="AP47" s="259"/>
      <c r="AQ47" s="259"/>
      <c r="AR47" s="259"/>
      <c r="AS47" s="259"/>
    </row>
    <row r="48" spans="2:45" ht="16.5" customHeight="1">
      <c r="B48" s="198"/>
      <c r="D48" s="178"/>
      <c r="E48" s="373"/>
      <c r="F48" s="405"/>
      <c r="G48" s="105"/>
      <c r="H48" s="291"/>
      <c r="I48" s="202"/>
      <c r="J48" s="178"/>
      <c r="K48" s="377"/>
      <c r="L48" s="193"/>
      <c r="M48" s="179"/>
      <c r="N48" s="403"/>
      <c r="O48" s="202"/>
      <c r="P48" s="178"/>
      <c r="Q48" s="106"/>
      <c r="R48" s="106" t="s">
        <v>408</v>
      </c>
      <c r="S48" s="104"/>
      <c r="T48" s="291"/>
      <c r="U48" s="202"/>
      <c r="V48" s="178"/>
      <c r="W48" s="106"/>
      <c r="X48" s="106"/>
      <c r="Y48" s="104"/>
      <c r="Z48" s="291"/>
      <c r="AA48" s="190"/>
      <c r="AB48" s="178"/>
      <c r="AC48" s="106"/>
      <c r="AD48" s="106"/>
      <c r="AE48" s="104"/>
      <c r="AF48" s="291"/>
      <c r="AG48" s="190"/>
      <c r="AH48" s="178"/>
      <c r="AI48" s="106"/>
      <c r="AJ48" s="106"/>
      <c r="AK48" s="104"/>
      <c r="AL48" s="291"/>
      <c r="AM48" s="191"/>
      <c r="AO48" s="196"/>
      <c r="AP48" s="259"/>
      <c r="AQ48" s="259"/>
      <c r="AR48" s="259"/>
      <c r="AS48" s="259"/>
    </row>
    <row r="49" spans="2:45" ht="16.5" customHeight="1">
      <c r="B49" s="198"/>
      <c r="D49" s="181"/>
      <c r="E49" s="373"/>
      <c r="F49" s="405"/>
      <c r="G49" s="105"/>
      <c r="H49" s="291"/>
      <c r="I49" s="202"/>
      <c r="J49" s="178"/>
      <c r="K49" s="106"/>
      <c r="L49" s="106"/>
      <c r="M49" s="179"/>
      <c r="N49" s="291"/>
      <c r="O49" s="202"/>
      <c r="P49" s="178"/>
      <c r="Q49" s="106"/>
      <c r="R49" s="106" t="s">
        <v>408</v>
      </c>
      <c r="S49" s="104"/>
      <c r="T49" s="291"/>
      <c r="U49" s="202"/>
      <c r="V49" s="178"/>
      <c r="W49" s="106"/>
      <c r="X49" s="106"/>
      <c r="Y49" s="104"/>
      <c r="Z49" s="291"/>
      <c r="AA49" s="190"/>
      <c r="AB49" s="178"/>
      <c r="AC49" s="106"/>
      <c r="AD49" s="106"/>
      <c r="AE49" s="104"/>
      <c r="AF49" s="291"/>
      <c r="AG49" s="190"/>
      <c r="AH49" s="178"/>
      <c r="AI49" s="106"/>
      <c r="AJ49" s="106"/>
      <c r="AK49" s="104"/>
      <c r="AL49" s="291"/>
      <c r="AM49" s="191"/>
      <c r="AO49" s="196"/>
      <c r="AP49" s="259"/>
      <c r="AQ49" s="259"/>
      <c r="AR49" s="259"/>
      <c r="AS49" s="259"/>
    </row>
    <row r="50" spans="2:45" ht="16.5" customHeight="1">
      <c r="B50" s="192"/>
      <c r="D50" s="178"/>
      <c r="E50" s="373"/>
      <c r="F50" s="405"/>
      <c r="G50" s="105"/>
      <c r="H50" s="291"/>
      <c r="I50" s="202"/>
      <c r="J50" s="178"/>
      <c r="K50" s="106"/>
      <c r="L50" s="106"/>
      <c r="M50" s="104"/>
      <c r="N50" s="291"/>
      <c r="O50" s="202"/>
      <c r="P50" s="178"/>
      <c r="Q50" s="106"/>
      <c r="R50" s="106" t="s">
        <v>408</v>
      </c>
      <c r="S50" s="104"/>
      <c r="T50" s="291"/>
      <c r="U50" s="202"/>
      <c r="V50" s="178"/>
      <c r="W50" s="106"/>
      <c r="X50" s="106"/>
      <c r="Y50" s="104"/>
      <c r="Z50" s="291"/>
      <c r="AA50" s="190"/>
      <c r="AB50" s="178"/>
      <c r="AC50" s="106"/>
      <c r="AD50" s="106"/>
      <c r="AE50" s="104"/>
      <c r="AF50" s="291"/>
      <c r="AG50" s="190"/>
      <c r="AH50" s="178"/>
      <c r="AI50" s="106"/>
      <c r="AJ50" s="106"/>
      <c r="AK50" s="104"/>
      <c r="AL50" s="291"/>
      <c r="AM50" s="191"/>
      <c r="AO50" s="196"/>
      <c r="AP50" s="259"/>
      <c r="AQ50" s="259"/>
      <c r="AR50" s="259"/>
      <c r="AS50" s="259"/>
    </row>
    <row r="51" spans="2:45" ht="16.5" customHeight="1">
      <c r="B51" s="192"/>
      <c r="D51" s="178"/>
      <c r="E51" s="373"/>
      <c r="F51" s="405"/>
      <c r="G51" s="105"/>
      <c r="H51" s="291"/>
      <c r="I51" s="202"/>
      <c r="J51" s="178"/>
      <c r="K51" s="106"/>
      <c r="L51" s="106"/>
      <c r="M51" s="104"/>
      <c r="N51" s="291"/>
      <c r="O51" s="202"/>
      <c r="P51" s="178"/>
      <c r="Q51" s="106"/>
      <c r="R51" s="106" t="s">
        <v>408</v>
      </c>
      <c r="S51" s="104"/>
      <c r="T51" s="291"/>
      <c r="U51" s="202"/>
      <c r="V51" s="178"/>
      <c r="W51" s="106"/>
      <c r="X51" s="106"/>
      <c r="Y51" s="104"/>
      <c r="Z51" s="291"/>
      <c r="AA51" s="190"/>
      <c r="AB51" s="178"/>
      <c r="AC51" s="106"/>
      <c r="AD51" s="106"/>
      <c r="AE51" s="104"/>
      <c r="AF51" s="291"/>
      <c r="AG51" s="190"/>
      <c r="AH51" s="178"/>
      <c r="AI51" s="106"/>
      <c r="AJ51" s="106"/>
      <c r="AK51" s="104"/>
      <c r="AL51" s="291"/>
      <c r="AM51" s="191"/>
      <c r="AO51" s="196"/>
      <c r="AP51" s="259"/>
      <c r="AQ51" s="259"/>
      <c r="AR51" s="259"/>
      <c r="AS51" s="259"/>
    </row>
    <row r="52" spans="2:45" ht="16.5" customHeight="1">
      <c r="B52" s="192"/>
      <c r="D52" s="178"/>
      <c r="E52" s="106"/>
      <c r="F52" s="106"/>
      <c r="G52" s="104"/>
      <c r="H52" s="291"/>
      <c r="I52" s="202"/>
      <c r="J52" s="178"/>
      <c r="K52" s="106"/>
      <c r="L52" s="106"/>
      <c r="M52" s="104"/>
      <c r="N52" s="291"/>
      <c r="O52" s="202"/>
      <c r="P52" s="178"/>
      <c r="Q52" s="106"/>
      <c r="R52" s="106" t="s">
        <v>408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178"/>
      <c r="AC52" s="106"/>
      <c r="AD52" s="106"/>
      <c r="AE52" s="104"/>
      <c r="AF52" s="291"/>
      <c r="AG52" s="190"/>
      <c r="AH52" s="178"/>
      <c r="AI52" s="106"/>
      <c r="AJ52" s="106"/>
      <c r="AK52" s="104"/>
      <c r="AL52" s="291"/>
      <c r="AM52" s="191"/>
      <c r="AO52" s="196"/>
      <c r="AP52" s="259"/>
      <c r="AQ52" s="259"/>
      <c r="AR52" s="259"/>
      <c r="AS52" s="259"/>
    </row>
    <row r="53" spans="2:45" ht="16.5" customHeight="1">
      <c r="B53" s="192"/>
      <c r="D53" s="178"/>
      <c r="E53" s="106"/>
      <c r="F53" s="106"/>
      <c r="G53" s="104"/>
      <c r="H53" s="291"/>
      <c r="I53" s="202"/>
      <c r="J53" s="178"/>
      <c r="K53" s="106"/>
      <c r="L53" s="106"/>
      <c r="M53" s="104"/>
      <c r="N53" s="291"/>
      <c r="O53" s="202"/>
      <c r="P53" s="178"/>
      <c r="Q53" s="106"/>
      <c r="R53" s="106" t="s">
        <v>408</v>
      </c>
      <c r="S53" s="104"/>
      <c r="T53" s="291"/>
      <c r="U53" s="202"/>
      <c r="V53" s="178"/>
      <c r="W53" s="106"/>
      <c r="X53" s="106"/>
      <c r="Y53" s="104"/>
      <c r="Z53" s="291"/>
      <c r="AA53" s="190"/>
      <c r="AB53" s="181"/>
      <c r="AC53" s="94"/>
      <c r="AD53" s="94"/>
      <c r="AE53" s="251"/>
      <c r="AF53" s="291"/>
      <c r="AG53" s="190"/>
      <c r="AH53" s="181"/>
      <c r="AI53" s="94"/>
      <c r="AJ53" s="94"/>
      <c r="AK53" s="251"/>
      <c r="AL53" s="291"/>
      <c r="AM53" s="191"/>
      <c r="AO53" s="196"/>
      <c r="AP53" s="259"/>
      <c r="AQ53" s="259"/>
      <c r="AR53" s="259"/>
      <c r="AS53" s="259"/>
    </row>
    <row r="54" spans="2:45" ht="16.5" customHeight="1" thickBot="1">
      <c r="B54" s="192"/>
      <c r="D54" s="178"/>
      <c r="E54" s="106"/>
      <c r="F54" s="106"/>
      <c r="G54" s="104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 t="s">
        <v>408</v>
      </c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106"/>
      <c r="AD54" s="106"/>
      <c r="AE54" s="104"/>
      <c r="AF54" s="291"/>
      <c r="AG54" s="190"/>
      <c r="AH54" s="178"/>
      <c r="AI54" s="106"/>
      <c r="AJ54" s="106"/>
      <c r="AK54" s="104"/>
      <c r="AL54" s="291"/>
      <c r="AM54" s="191"/>
      <c r="AO54" s="306"/>
      <c r="AP54" s="264"/>
      <c r="AQ54" s="264"/>
      <c r="AR54" s="264"/>
      <c r="AS54" s="264"/>
    </row>
    <row r="55" spans="2:45" ht="15.75" customHeight="1" thickBot="1">
      <c r="B55" s="207" t="s">
        <v>414</v>
      </c>
      <c r="C55" s="208">
        <f>SUM(G55,M55,S55,Y55)</f>
        <v>21420</v>
      </c>
      <c r="D55" s="209"/>
      <c r="E55" s="210"/>
      <c r="F55" s="210"/>
      <c r="G55" s="211">
        <f>SUM(G9:G54)</f>
        <v>0</v>
      </c>
      <c r="H55" s="211"/>
      <c r="I55" s="212"/>
      <c r="J55" s="209"/>
      <c r="K55" s="210"/>
      <c r="L55" s="210"/>
      <c r="M55" s="211">
        <f>SUM(M9:M54)</f>
        <v>9350</v>
      </c>
      <c r="N55" s="211"/>
      <c r="O55" s="212"/>
      <c r="P55" s="209"/>
      <c r="Q55" s="210"/>
      <c r="R55" s="210" t="s">
        <v>408</v>
      </c>
      <c r="S55" s="211">
        <f>SUM(S9:S54)</f>
        <v>0</v>
      </c>
      <c r="T55" s="211"/>
      <c r="U55" s="212"/>
      <c r="V55" s="209"/>
      <c r="W55" s="210"/>
      <c r="X55" s="210"/>
      <c r="Y55" s="211">
        <f>SUM(Y9:Y54)</f>
        <v>12070</v>
      </c>
      <c r="Z55" s="211"/>
      <c r="AA55" s="212"/>
      <c r="AB55" s="209"/>
      <c r="AC55" s="210"/>
      <c r="AD55" s="210"/>
      <c r="AE55" s="211"/>
      <c r="AF55" s="211"/>
      <c r="AG55" s="213"/>
      <c r="AH55" s="209"/>
      <c r="AI55" s="210"/>
      <c r="AJ55" s="210"/>
      <c r="AK55" s="211"/>
      <c r="AL55" s="211"/>
      <c r="AM55" s="214"/>
      <c r="AO55" s="215">
        <f>SUM(AO9:AO54)</f>
        <v>0</v>
      </c>
      <c r="AP55" s="215">
        <f>SUM(AP9:AP25)</f>
        <v>0</v>
      </c>
      <c r="AQ55" s="215">
        <f>SUM(AQ9:AQ54)</f>
        <v>0</v>
      </c>
      <c r="AR55" s="215">
        <f>SUM(AR9:AR54)</f>
        <v>0</v>
      </c>
      <c r="AS55" s="215">
        <f>SUM(AS9:AS54)</f>
        <v>0</v>
      </c>
    </row>
    <row r="56" spans="2:45" ht="15.75" customHeight="1" thickBot="1">
      <c r="B56" s="216" t="s">
        <v>415</v>
      </c>
      <c r="C56" s="217">
        <f>SUM(H56,N56,T56,Z56)</f>
        <v>0</v>
      </c>
      <c r="D56" s="218"/>
      <c r="E56" s="219"/>
      <c r="F56" s="219"/>
      <c r="G56" s="384">
        <f>+AO55</f>
        <v>0</v>
      </c>
      <c r="H56" s="220">
        <f>SUM(H9:H54)</f>
        <v>0</v>
      </c>
      <c r="I56" s="221"/>
      <c r="J56" s="218"/>
      <c r="K56" s="381">
        <f>+AP22</f>
        <v>0</v>
      </c>
      <c r="L56" s="219"/>
      <c r="M56" s="384">
        <f>SUM(AP9:AP21)</f>
        <v>0</v>
      </c>
      <c r="N56" s="220">
        <f>SUM(N9:N54)</f>
        <v>0</v>
      </c>
      <c r="O56" s="221"/>
      <c r="P56" s="218"/>
      <c r="Q56" s="219"/>
      <c r="R56" s="219" t="s">
        <v>408</v>
      </c>
      <c r="S56" s="384">
        <f>+AQ55</f>
        <v>0</v>
      </c>
      <c r="T56" s="220">
        <f>SUM(T9:T54)</f>
        <v>0</v>
      </c>
      <c r="U56" s="221"/>
      <c r="V56" s="218"/>
      <c r="W56" s="381">
        <f>+AR32</f>
        <v>0</v>
      </c>
      <c r="X56" s="219"/>
      <c r="Y56" s="384">
        <f>SUM(AR9:AR31)</f>
        <v>0</v>
      </c>
      <c r="Z56" s="220">
        <f>SUM(Z9:Z54)</f>
        <v>0</v>
      </c>
      <c r="AA56" s="221"/>
      <c r="AB56" s="218"/>
      <c r="AC56" s="219"/>
      <c r="AD56" s="219"/>
      <c r="AE56" s="220"/>
      <c r="AF56" s="220"/>
      <c r="AG56" s="222"/>
      <c r="AH56" s="218"/>
      <c r="AI56" s="219"/>
      <c r="AJ56" s="219"/>
      <c r="AK56" s="220"/>
      <c r="AL56" s="220"/>
      <c r="AM56" s="223"/>
    </row>
    <row r="57" spans="2:45" s="232" customFormat="1" ht="15.75" customHeight="1" thickTop="1" thickBot="1">
      <c r="B57" s="224" t="s">
        <v>416</v>
      </c>
      <c r="C57" s="225">
        <f>SUM(H57,N57,T57,Z57)</f>
        <v>0</v>
      </c>
      <c r="D57" s="226"/>
      <c r="E57" s="227"/>
      <c r="F57" s="227"/>
      <c r="G57" s="228">
        <f>SUM(G55)</f>
        <v>0</v>
      </c>
      <c r="H57" s="228">
        <f>SUM(H56)</f>
        <v>0</v>
      </c>
      <c r="I57" s="229"/>
      <c r="J57" s="226"/>
      <c r="K57" s="227"/>
      <c r="L57" s="227"/>
      <c r="M57" s="228">
        <f>SUM(M55)</f>
        <v>9350</v>
      </c>
      <c r="N57" s="228">
        <f>SUM(N56)</f>
        <v>0</v>
      </c>
      <c r="O57" s="229"/>
      <c r="P57" s="226"/>
      <c r="Q57" s="227"/>
      <c r="R57" s="227" t="s">
        <v>408</v>
      </c>
      <c r="S57" s="228">
        <f>SUM(S55)</f>
        <v>0</v>
      </c>
      <c r="T57" s="228">
        <f>SUM(T56)</f>
        <v>0</v>
      </c>
      <c r="U57" s="229"/>
      <c r="V57" s="226"/>
      <c r="W57" s="227"/>
      <c r="X57" s="227"/>
      <c r="Y57" s="228">
        <f>SUM(Y55)</f>
        <v>12070</v>
      </c>
      <c r="Z57" s="228">
        <f>SUM(Z56)</f>
        <v>0</v>
      </c>
      <c r="AA57" s="229"/>
      <c r="AB57" s="226"/>
      <c r="AC57" s="227"/>
      <c r="AD57" s="227"/>
      <c r="AE57" s="228"/>
      <c r="AF57" s="228"/>
      <c r="AG57" s="230"/>
      <c r="AH57" s="226"/>
      <c r="AI57" s="227"/>
      <c r="AJ57" s="227"/>
      <c r="AK57" s="228"/>
      <c r="AL57" s="228"/>
      <c r="AM57" s="231"/>
      <c r="AO57" s="363"/>
      <c r="AP57" s="298"/>
      <c r="AQ57" s="407" t="s">
        <v>580</v>
      </c>
      <c r="AR57" s="322">
        <f>SUM('熊本市（熊日・くまポス）'!K56:M56,'熊本市（熊日・くまポス）'!S56)</f>
        <v>0</v>
      </c>
      <c r="AS57" s="298"/>
    </row>
    <row r="58" spans="2:45" ht="15" customHeight="1" thickBot="1">
      <c r="B58" s="233"/>
      <c r="C58" s="234"/>
      <c r="D58" s="234"/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408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/>
      <c r="AE58" s="385"/>
      <c r="AF58" s="385"/>
      <c r="AG58" s="385"/>
      <c r="AH58" s="234"/>
      <c r="AI58" s="385"/>
      <c r="AJ58" s="385"/>
      <c r="AK58" s="385"/>
      <c r="AL58" s="385"/>
      <c r="AM58" s="96" t="s">
        <v>581</v>
      </c>
    </row>
    <row r="59" spans="2:45" ht="15" customHeight="1">
      <c r="B59" s="235" t="s">
        <v>418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419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239"/>
      <c r="AI60" s="389"/>
      <c r="AJ60" s="389"/>
      <c r="AK60" s="389"/>
      <c r="AL60" s="389"/>
      <c r="AM60" s="391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239"/>
      <c r="AI61" s="389"/>
      <c r="AJ61" s="389"/>
      <c r="AK61" s="389"/>
      <c r="AL61" s="389"/>
      <c r="AM61" s="391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239"/>
      <c r="AI62" s="389"/>
      <c r="AJ62" s="389"/>
      <c r="AK62" s="389"/>
      <c r="AL62" s="389"/>
      <c r="AM62" s="391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239"/>
      <c r="AI63" s="389"/>
      <c r="AJ63" s="389"/>
      <c r="AK63" s="389"/>
      <c r="AL63" s="389"/>
      <c r="AM63" s="39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239"/>
      <c r="AI64" s="389"/>
      <c r="AJ64" s="389"/>
      <c r="AK64" s="389"/>
      <c r="AL64" s="389"/>
      <c r="AM64" s="391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239"/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426</v>
      </c>
      <c r="D67" s="97" t="s">
        <v>582</v>
      </c>
      <c r="F67" s="126"/>
      <c r="P67" s="97" t="s">
        <v>583</v>
      </c>
      <c r="Q67" s="126"/>
      <c r="R67" s="91" t="s">
        <v>408</v>
      </c>
      <c r="AB67" s="91" t="s">
        <v>584</v>
      </c>
      <c r="AG67" s="96"/>
      <c r="AM67" s="96"/>
    </row>
    <row r="68" spans="2:39" ht="15.75" customHeight="1">
      <c r="D68" s="97" t="s">
        <v>585</v>
      </c>
      <c r="P68" s="97" t="s">
        <v>586</v>
      </c>
      <c r="R68" s="91" t="s">
        <v>408</v>
      </c>
      <c r="AB68" s="91" t="s">
        <v>587</v>
      </c>
    </row>
    <row r="69" spans="2:39" ht="15.75" customHeight="1">
      <c r="D69" s="97" t="s">
        <v>588</v>
      </c>
      <c r="P69" s="97" t="s">
        <v>428</v>
      </c>
      <c r="R69" s="91" t="s">
        <v>408</v>
      </c>
      <c r="AB69" s="91" t="s">
        <v>589</v>
      </c>
    </row>
    <row r="70" spans="2:39" ht="15.95" customHeight="1">
      <c r="D70" s="97" t="s">
        <v>590</v>
      </c>
      <c r="P70" s="97" t="s">
        <v>431</v>
      </c>
      <c r="R70" s="91" t="s">
        <v>408</v>
      </c>
      <c r="AB70" s="97" t="s">
        <v>591</v>
      </c>
    </row>
    <row r="71" spans="2:39" ht="15.95" customHeight="1">
      <c r="D71" s="97" t="s">
        <v>592</v>
      </c>
      <c r="P71" s="97" t="s">
        <v>593</v>
      </c>
      <c r="R71" s="91" t="s">
        <v>408</v>
      </c>
    </row>
    <row r="72" spans="2:39" ht="15.95" customHeight="1">
      <c r="R72" s="91" t="s">
        <v>408</v>
      </c>
    </row>
    <row r="73" spans="2:39" ht="15.95" customHeight="1">
      <c r="R73" s="91" t="s">
        <v>408</v>
      </c>
    </row>
    <row r="74" spans="2:39" ht="15.95" customHeight="1">
      <c r="R74" s="91" t="s">
        <v>408</v>
      </c>
    </row>
    <row r="75" spans="2:39" ht="15.95" customHeight="1">
      <c r="R75" s="91" t="s">
        <v>408</v>
      </c>
    </row>
    <row r="76" spans="2:39" ht="15.95" customHeight="1">
      <c r="R76" s="91" t="s">
        <v>408</v>
      </c>
    </row>
    <row r="77" spans="2:39" ht="15.95" customHeight="1">
      <c r="R77" s="91" t="s">
        <v>408</v>
      </c>
    </row>
    <row r="78" spans="2:39" ht="15.95" customHeight="1">
      <c r="R78" s="91" t="s">
        <v>408</v>
      </c>
    </row>
    <row r="79" spans="2:39" ht="15.95" customHeight="1">
      <c r="R79" s="91" t="s">
        <v>408</v>
      </c>
    </row>
    <row r="80" spans="2:39" ht="15.95" customHeight="1">
      <c r="R80" s="91" t="s">
        <v>408</v>
      </c>
    </row>
    <row r="81" spans="18:18" ht="15.95" customHeight="1">
      <c r="R81" s="91" t="s">
        <v>408</v>
      </c>
    </row>
    <row r="82" spans="18:18" ht="15.95" customHeight="1">
      <c r="R82" s="91" t="s">
        <v>408</v>
      </c>
    </row>
    <row r="83" spans="18:18" ht="15.95" customHeight="1">
      <c r="R83" s="91" t="s">
        <v>408</v>
      </c>
    </row>
    <row r="84" spans="18:18" ht="15.95" customHeight="1">
      <c r="R84" s="91" t="s">
        <v>408</v>
      </c>
    </row>
    <row r="85" spans="18:18" ht="15.95" customHeight="1">
      <c r="R85" s="91" t="s">
        <v>408</v>
      </c>
    </row>
    <row r="86" spans="18:18" ht="15.95" customHeight="1">
      <c r="R86" s="91" t="s">
        <v>408</v>
      </c>
    </row>
    <row r="87" spans="18:18" ht="15.95" customHeight="1">
      <c r="R87" s="91" t="s">
        <v>408</v>
      </c>
    </row>
    <row r="88" spans="18:18" ht="15.95" customHeight="1">
      <c r="R88" s="91" t="s">
        <v>408</v>
      </c>
    </row>
    <row r="89" spans="18:18" ht="15.95" customHeight="1">
      <c r="R89" s="91" t="s">
        <v>408</v>
      </c>
    </row>
    <row r="90" spans="18:18" ht="15.95" customHeight="1">
      <c r="R90" s="91" t="s">
        <v>408</v>
      </c>
    </row>
    <row r="91" spans="18:18" ht="15.95" customHeight="1">
      <c r="R91" s="91" t="s">
        <v>408</v>
      </c>
    </row>
    <row r="92" spans="18:18" ht="15.95" customHeight="1">
      <c r="R92" s="91" t="s">
        <v>408</v>
      </c>
    </row>
    <row r="93" spans="18:18" ht="15.95" customHeight="1">
      <c r="R93" s="91" t="s">
        <v>408</v>
      </c>
    </row>
    <row r="94" spans="18:18" ht="15.95" customHeight="1">
      <c r="R94" s="91" t="s">
        <v>408</v>
      </c>
    </row>
    <row r="95" spans="18:18" ht="15.95" customHeight="1">
      <c r="R95" s="91" t="s">
        <v>408</v>
      </c>
    </row>
    <row r="96" spans="18:18" ht="15.95" customHeight="1">
      <c r="R96" s="91" t="s">
        <v>408</v>
      </c>
    </row>
    <row r="97" spans="18:18" ht="15.95" customHeight="1">
      <c r="R97" s="91" t="s">
        <v>408</v>
      </c>
    </row>
    <row r="98" spans="18:18" ht="15.95" customHeight="1">
      <c r="R98" s="91" t="s">
        <v>408</v>
      </c>
    </row>
    <row r="99" spans="18:18" ht="15.95" customHeight="1">
      <c r="R99" s="91" t="s">
        <v>408</v>
      </c>
    </row>
    <row r="100" spans="18:18" ht="15.95" customHeight="1">
      <c r="R100" s="91" t="s">
        <v>408</v>
      </c>
    </row>
    <row r="101" spans="18:18" ht="15.95" customHeight="1">
      <c r="R101" s="91" t="s">
        <v>408</v>
      </c>
    </row>
    <row r="102" spans="18:18" ht="15.95" customHeight="1">
      <c r="R102" s="91" t="s">
        <v>408</v>
      </c>
    </row>
    <row r="103" spans="18:18" ht="15.95" customHeight="1">
      <c r="R103" s="91" t="s">
        <v>408</v>
      </c>
    </row>
    <row r="104" spans="18:18" ht="15.95" customHeight="1">
      <c r="R104" s="91" t="s">
        <v>408</v>
      </c>
    </row>
    <row r="105" spans="18:18" ht="15.95" customHeight="1">
      <c r="R105" s="91" t="s">
        <v>408</v>
      </c>
    </row>
    <row r="106" spans="18:18" ht="15.95" customHeight="1">
      <c r="R106" s="91" t="s">
        <v>408</v>
      </c>
    </row>
    <row r="107" spans="18:18" ht="15.95" customHeight="1">
      <c r="R107" s="91" t="s">
        <v>408</v>
      </c>
    </row>
    <row r="108" spans="18:18" ht="15.95" customHeight="1">
      <c r="R108" s="91" t="s">
        <v>408</v>
      </c>
    </row>
    <row r="109" spans="18:18" ht="15.95" customHeight="1">
      <c r="R109" s="91" t="s">
        <v>408</v>
      </c>
    </row>
    <row r="110" spans="18:18" ht="15.95" customHeight="1">
      <c r="R110" s="91" t="s">
        <v>408</v>
      </c>
    </row>
    <row r="111" spans="18:18" ht="15.95" customHeight="1">
      <c r="R111" s="91" t="s">
        <v>408</v>
      </c>
    </row>
    <row r="112" spans="18:18" ht="15.95" customHeight="1">
      <c r="R112" s="91" t="s">
        <v>408</v>
      </c>
    </row>
    <row r="113" spans="18:18" ht="15.95" customHeight="1">
      <c r="R113" s="91" t="s">
        <v>408</v>
      </c>
    </row>
    <row r="114" spans="18:18" ht="15.95" customHeight="1">
      <c r="R114" s="91" t="s">
        <v>408</v>
      </c>
    </row>
    <row r="115" spans="18:18" ht="15.95" customHeight="1">
      <c r="R115" s="91" t="s">
        <v>408</v>
      </c>
    </row>
    <row r="116" spans="18:18" ht="15.95" customHeight="1">
      <c r="R116" s="91" t="s">
        <v>408</v>
      </c>
    </row>
    <row r="117" spans="18:18" ht="15.95" customHeight="1">
      <c r="R117" s="91" t="s">
        <v>408</v>
      </c>
    </row>
    <row r="118" spans="18:18" ht="15.95" customHeight="1">
      <c r="R118" s="91" t="s">
        <v>408</v>
      </c>
    </row>
    <row r="119" spans="18:18" ht="15.95" customHeight="1">
      <c r="R119" s="91" t="s">
        <v>408</v>
      </c>
    </row>
    <row r="120" spans="18:18" ht="15.95" customHeight="1">
      <c r="R120" s="91" t="s">
        <v>408</v>
      </c>
    </row>
    <row r="121" spans="18:18" ht="15.95" customHeight="1">
      <c r="R121" s="91" t="s">
        <v>408</v>
      </c>
    </row>
    <row r="122" spans="18:18" ht="15.95" customHeight="1">
      <c r="R122" s="91" t="s">
        <v>408</v>
      </c>
    </row>
    <row r="123" spans="18:18" ht="15.95" customHeight="1">
      <c r="R123" s="91" t="s">
        <v>408</v>
      </c>
    </row>
    <row r="124" spans="18:18" ht="15.95" customHeight="1">
      <c r="R124" s="91" t="s">
        <v>408</v>
      </c>
    </row>
    <row r="125" spans="18:18" ht="15.95" customHeight="1">
      <c r="R125" s="91" t="s">
        <v>408</v>
      </c>
    </row>
    <row r="126" spans="18:18" ht="15.95" customHeight="1">
      <c r="R126" s="91" t="s">
        <v>408</v>
      </c>
    </row>
    <row r="127" spans="18:18" ht="15.95" customHeight="1">
      <c r="R127" s="91" t="s">
        <v>408</v>
      </c>
    </row>
    <row r="128" spans="18:18" ht="15.95" customHeight="1">
      <c r="R128" s="91" t="s">
        <v>408</v>
      </c>
    </row>
    <row r="129" spans="18:18" ht="15.95" customHeight="1">
      <c r="R129" s="91" t="s">
        <v>408</v>
      </c>
    </row>
    <row r="130" spans="18:18" ht="15.95" customHeight="1">
      <c r="R130" s="91" t="s">
        <v>408</v>
      </c>
    </row>
    <row r="131" spans="18:18" ht="15.95" customHeight="1">
      <c r="R131" s="91" t="s">
        <v>408</v>
      </c>
    </row>
    <row r="132" spans="18:18" ht="15.95" customHeight="1">
      <c r="R132" s="91" t="s">
        <v>408</v>
      </c>
    </row>
    <row r="133" spans="18:18" ht="15.95" customHeight="1">
      <c r="R133" s="91" t="s">
        <v>408</v>
      </c>
    </row>
    <row r="134" spans="18:18" ht="15.95" customHeight="1">
      <c r="R134" s="91" t="s">
        <v>408</v>
      </c>
    </row>
    <row r="135" spans="18:18" ht="15.95" customHeight="1">
      <c r="R135" s="91" t="s">
        <v>408</v>
      </c>
    </row>
    <row r="136" spans="18:18" ht="15.95" customHeight="1">
      <c r="R136" s="91" t="s">
        <v>408</v>
      </c>
    </row>
    <row r="137" spans="18:18" ht="15.95" customHeight="1">
      <c r="R137" s="91" t="s">
        <v>408</v>
      </c>
    </row>
    <row r="138" spans="18:18" ht="15.95" customHeight="1">
      <c r="R138" s="91" t="s">
        <v>408</v>
      </c>
    </row>
    <row r="139" spans="18:18" ht="15.95" customHeight="1">
      <c r="R139" s="91" t="s">
        <v>408</v>
      </c>
    </row>
    <row r="140" spans="18:18" ht="15.95" customHeight="1">
      <c r="R140" s="91" t="s">
        <v>408</v>
      </c>
    </row>
    <row r="141" spans="18:18" ht="15.95" customHeight="1">
      <c r="R141" s="91" t="s">
        <v>408</v>
      </c>
    </row>
    <row r="142" spans="18:18" ht="15.95" customHeight="1">
      <c r="R142" s="91" t="s">
        <v>408</v>
      </c>
    </row>
    <row r="143" spans="18:18" ht="15.95" customHeight="1">
      <c r="R143" s="91" t="s">
        <v>408</v>
      </c>
    </row>
    <row r="144" spans="18:18" ht="15.95" customHeight="1">
      <c r="R144" s="91" t="s">
        <v>408</v>
      </c>
    </row>
    <row r="145" spans="18:18" ht="15.95" customHeight="1">
      <c r="R145" s="91" t="s">
        <v>408</v>
      </c>
    </row>
    <row r="146" spans="18:18" ht="15.95" customHeight="1">
      <c r="R146" s="91" t="s">
        <v>408</v>
      </c>
    </row>
    <row r="147" spans="18:18" ht="15.95" customHeight="1">
      <c r="R147" s="91" t="s">
        <v>408</v>
      </c>
    </row>
    <row r="148" spans="18:18" ht="15.95" customHeight="1">
      <c r="R148" s="91" t="s">
        <v>408</v>
      </c>
    </row>
    <row r="149" spans="18:18" ht="15.95" customHeight="1">
      <c r="R149" s="91" t="s">
        <v>408</v>
      </c>
    </row>
    <row r="150" spans="18:18" ht="15.95" customHeight="1">
      <c r="R150" s="91" t="s">
        <v>408</v>
      </c>
    </row>
    <row r="151" spans="18:18" ht="15.95" customHeight="1">
      <c r="R151" s="91" t="s">
        <v>408</v>
      </c>
    </row>
    <row r="152" spans="18:18" ht="15.95" customHeight="1">
      <c r="R152" s="91" t="s">
        <v>408</v>
      </c>
    </row>
    <row r="153" spans="18:18" ht="15.95" customHeight="1">
      <c r="R153" s="91" t="s">
        <v>408</v>
      </c>
    </row>
    <row r="154" spans="18:18" ht="15.95" customHeight="1">
      <c r="R154" s="91" t="s">
        <v>408</v>
      </c>
    </row>
    <row r="155" spans="18:18" ht="15.95" customHeight="1">
      <c r="R155" s="91" t="s">
        <v>408</v>
      </c>
    </row>
    <row r="156" spans="18:18" ht="15.95" customHeight="1">
      <c r="R156" s="91" t="s">
        <v>408</v>
      </c>
    </row>
    <row r="157" spans="18:18" ht="15.95" customHeight="1">
      <c r="R157" s="91" t="s">
        <v>408</v>
      </c>
    </row>
    <row r="158" spans="18:18" ht="15.95" customHeight="1">
      <c r="R158" s="91" t="s">
        <v>408</v>
      </c>
    </row>
    <row r="159" spans="18:18" ht="15.95" customHeight="1">
      <c r="R159" s="91" t="s">
        <v>408</v>
      </c>
    </row>
    <row r="160" spans="18:18" ht="15.95" customHeight="1">
      <c r="R160" s="91" t="s">
        <v>408</v>
      </c>
    </row>
    <row r="161" spans="18:18" ht="15.95" customHeight="1">
      <c r="R161" s="91" t="s">
        <v>408</v>
      </c>
    </row>
    <row r="162" spans="18:18" ht="15.95" customHeight="1">
      <c r="R162" s="91" t="s">
        <v>408</v>
      </c>
    </row>
    <row r="163" spans="18:18" ht="15.95" customHeight="1">
      <c r="R163" s="91" t="s">
        <v>408</v>
      </c>
    </row>
    <row r="164" spans="18:18" ht="15.95" customHeight="1">
      <c r="R164" s="91" t="s">
        <v>408</v>
      </c>
    </row>
    <row r="165" spans="18:18" ht="15.95" customHeight="1">
      <c r="R165" s="91" t="s">
        <v>408</v>
      </c>
    </row>
    <row r="166" spans="18:18" ht="15.95" customHeight="1">
      <c r="R166" s="91" t="s">
        <v>408</v>
      </c>
    </row>
    <row r="167" spans="18:18" ht="15.95" customHeight="1">
      <c r="R167" s="91" t="s">
        <v>408</v>
      </c>
    </row>
    <row r="168" spans="18:18" ht="15.95" customHeight="1">
      <c r="R168" s="91" t="s">
        <v>408</v>
      </c>
    </row>
    <row r="169" spans="18:18" ht="15.95" customHeight="1">
      <c r="R169" s="91" t="s">
        <v>408</v>
      </c>
    </row>
    <row r="170" spans="18:18" ht="15.95" customHeight="1">
      <c r="R170" s="91" t="s">
        <v>408</v>
      </c>
    </row>
    <row r="171" spans="18:18" ht="15.95" customHeight="1">
      <c r="R171" s="91" t="s">
        <v>408</v>
      </c>
    </row>
    <row r="172" spans="18:18" ht="15.95" customHeight="1">
      <c r="R172" s="91" t="s">
        <v>408</v>
      </c>
    </row>
    <row r="173" spans="18:18" ht="15.95" customHeight="1">
      <c r="R173" s="91" t="s">
        <v>408</v>
      </c>
    </row>
    <row r="174" spans="18:18" ht="15.95" customHeight="1">
      <c r="R174" s="91" t="s">
        <v>408</v>
      </c>
    </row>
    <row r="175" spans="18:18" ht="15.95" customHeight="1">
      <c r="R175" s="91" t="s">
        <v>408</v>
      </c>
    </row>
    <row r="176" spans="18:18" ht="15.95" customHeight="1">
      <c r="R176" s="91" t="s">
        <v>408</v>
      </c>
    </row>
    <row r="177" spans="18:18" ht="15.95" customHeight="1">
      <c r="R177" s="91" t="s">
        <v>408</v>
      </c>
    </row>
    <row r="178" spans="18:18" ht="15.95" customHeight="1">
      <c r="R178" s="91" t="s">
        <v>408</v>
      </c>
    </row>
    <row r="179" spans="18:18" ht="15.95" customHeight="1">
      <c r="R179" s="91" t="s">
        <v>408</v>
      </c>
    </row>
    <row r="180" spans="18:18" ht="15.95" customHeight="1">
      <c r="R180" s="91" t="s">
        <v>408</v>
      </c>
    </row>
    <row r="181" spans="18:18" ht="15.95" customHeight="1">
      <c r="R181" s="91" t="s">
        <v>408</v>
      </c>
    </row>
    <row r="182" spans="18:18" ht="15.95" customHeight="1">
      <c r="R182" s="91" t="s">
        <v>408</v>
      </c>
    </row>
    <row r="183" spans="18:18" ht="15.95" customHeight="1">
      <c r="R183" s="91" t="s">
        <v>408</v>
      </c>
    </row>
    <row r="184" spans="18:18" ht="15.95" customHeight="1">
      <c r="R184" s="91" t="s">
        <v>408</v>
      </c>
    </row>
    <row r="185" spans="18:18" ht="15.95" customHeight="1">
      <c r="R185" s="91" t="s">
        <v>408</v>
      </c>
    </row>
    <row r="186" spans="18:18" ht="15.95" customHeight="1">
      <c r="R186" s="91" t="s">
        <v>408</v>
      </c>
    </row>
    <row r="187" spans="18:18" ht="15.95" customHeight="1">
      <c r="R187" s="91" t="s">
        <v>408</v>
      </c>
    </row>
    <row r="188" spans="18:18" ht="15.95" customHeight="1">
      <c r="R188" s="91" t="s">
        <v>408</v>
      </c>
    </row>
    <row r="189" spans="18:18" ht="15.95" customHeight="1">
      <c r="R189" s="91" t="s">
        <v>408</v>
      </c>
    </row>
    <row r="190" spans="18:18" ht="15.95" customHeight="1">
      <c r="R190" s="91" t="s">
        <v>408</v>
      </c>
    </row>
    <row r="191" spans="18:18" ht="15.95" customHeight="1">
      <c r="R191" s="91" t="s">
        <v>408</v>
      </c>
    </row>
    <row r="192" spans="18:18" ht="15.95" customHeight="1">
      <c r="R192" s="91" t="s">
        <v>408</v>
      </c>
    </row>
    <row r="193" spans="18:18" ht="15.95" customHeight="1">
      <c r="R193" s="91" t="s">
        <v>408</v>
      </c>
    </row>
    <row r="194" spans="18:18" ht="15.95" customHeight="1">
      <c r="R194" s="91" t="s">
        <v>408</v>
      </c>
    </row>
    <row r="195" spans="18:18" ht="15.95" customHeight="1">
      <c r="R195" s="91" t="s">
        <v>408</v>
      </c>
    </row>
    <row r="196" spans="18:18" ht="15.95" customHeight="1">
      <c r="R196" s="91" t="s">
        <v>408</v>
      </c>
    </row>
    <row r="197" spans="18:18" ht="15.95" customHeight="1">
      <c r="R197" s="91" t="s">
        <v>408</v>
      </c>
    </row>
    <row r="198" spans="18:18" ht="15.95" customHeight="1">
      <c r="R198" s="91" t="s">
        <v>408</v>
      </c>
    </row>
    <row r="199" spans="18:18" ht="15.95" customHeight="1">
      <c r="R199" s="91" t="s">
        <v>408</v>
      </c>
    </row>
    <row r="200" spans="18:18" ht="15.95" customHeight="1">
      <c r="R200" s="91" t="s">
        <v>408</v>
      </c>
    </row>
    <row r="201" spans="18:18" ht="15.95" customHeight="1">
      <c r="R201" s="91" t="s">
        <v>408</v>
      </c>
    </row>
    <row r="202" spans="18:18" ht="15.95" customHeight="1">
      <c r="R202" s="91" t="s">
        <v>408</v>
      </c>
    </row>
    <row r="203" spans="18:18" ht="15.95" customHeight="1">
      <c r="R203" s="91" t="s">
        <v>408</v>
      </c>
    </row>
    <row r="204" spans="18:18" ht="15.95" customHeight="1">
      <c r="R204" s="91" t="s">
        <v>408</v>
      </c>
    </row>
    <row r="205" spans="18:18" ht="15.95" customHeight="1">
      <c r="R205" s="91" t="s">
        <v>408</v>
      </c>
    </row>
    <row r="206" spans="18:18" ht="15.95" customHeight="1">
      <c r="R206" s="91" t="s">
        <v>408</v>
      </c>
    </row>
    <row r="207" spans="18:18" ht="15.95" customHeight="1">
      <c r="R207" s="91" t="s">
        <v>408</v>
      </c>
    </row>
    <row r="208" spans="18:18" ht="15.95" customHeight="1">
      <c r="R208" s="91" t="s">
        <v>408</v>
      </c>
    </row>
    <row r="209" spans="18:18" ht="15.95" customHeight="1">
      <c r="R209" s="91" t="s">
        <v>408</v>
      </c>
    </row>
    <row r="210" spans="18:18" ht="15.95" customHeight="1">
      <c r="R210" s="91" t="s">
        <v>408</v>
      </c>
    </row>
    <row r="211" spans="18:18" ht="15.95" customHeight="1">
      <c r="R211" s="91" t="s">
        <v>408</v>
      </c>
    </row>
    <row r="212" spans="18:18" ht="15.95" customHeight="1">
      <c r="R212" s="91" t="s">
        <v>408</v>
      </c>
    </row>
    <row r="213" spans="18:18" ht="15.95" customHeight="1">
      <c r="R213" s="91" t="s">
        <v>408</v>
      </c>
    </row>
    <row r="214" spans="18:18" ht="15.95" customHeight="1">
      <c r="R214" s="91" t="s">
        <v>408</v>
      </c>
    </row>
    <row r="215" spans="18:18" ht="15.95" customHeight="1">
      <c r="R215" s="91" t="s">
        <v>408</v>
      </c>
    </row>
    <row r="216" spans="18:18" ht="15.95" customHeight="1">
      <c r="R216" s="91" t="s">
        <v>408</v>
      </c>
    </row>
    <row r="217" spans="18:18" ht="15.95" customHeight="1">
      <c r="R217" s="91" t="s">
        <v>408</v>
      </c>
    </row>
    <row r="218" spans="18:18" ht="15.95" customHeight="1">
      <c r="R218" s="91" t="s">
        <v>408</v>
      </c>
    </row>
    <row r="219" spans="18:18" ht="15.95" customHeight="1">
      <c r="R219" s="91" t="s">
        <v>408</v>
      </c>
    </row>
    <row r="220" spans="18:18" ht="15.95" customHeight="1">
      <c r="R220" s="91" t="s">
        <v>408</v>
      </c>
    </row>
    <row r="221" spans="18:18" ht="15.95" customHeight="1">
      <c r="R221" s="91" t="s">
        <v>408</v>
      </c>
    </row>
    <row r="222" spans="18:18" ht="15.95" customHeight="1">
      <c r="R222" s="91" t="s">
        <v>408</v>
      </c>
    </row>
    <row r="223" spans="18:18" ht="15.95" customHeight="1">
      <c r="R223" s="91" t="s">
        <v>408</v>
      </c>
    </row>
    <row r="224" spans="18:18" ht="15.95" customHeight="1">
      <c r="R224" s="91" t="s">
        <v>408</v>
      </c>
    </row>
    <row r="225" spans="18:18" ht="15.95" customHeight="1">
      <c r="R225" s="91" t="s">
        <v>408</v>
      </c>
    </row>
    <row r="226" spans="18:18" ht="15.95" customHeight="1">
      <c r="R226" s="91" t="s">
        <v>408</v>
      </c>
    </row>
    <row r="227" spans="18:18" ht="15.95" customHeight="1">
      <c r="R227" s="91" t="s">
        <v>408</v>
      </c>
    </row>
    <row r="228" spans="18:18" ht="15.95" customHeight="1">
      <c r="R228" s="91" t="s">
        <v>408</v>
      </c>
    </row>
    <row r="229" spans="18:18" ht="15.95" customHeight="1">
      <c r="R229" s="91" t="s">
        <v>408</v>
      </c>
    </row>
    <row r="230" spans="18:18" ht="15.95" customHeight="1">
      <c r="R230" s="91" t="s">
        <v>408</v>
      </c>
    </row>
    <row r="231" spans="18:18" ht="15.95" customHeight="1">
      <c r="R231" s="91" t="s">
        <v>408</v>
      </c>
    </row>
    <row r="232" spans="18:18" ht="15.95" customHeight="1">
      <c r="R232" s="91" t="s">
        <v>408</v>
      </c>
    </row>
    <row r="233" spans="18:18" ht="15.95" customHeight="1">
      <c r="R233" s="91" t="s">
        <v>408</v>
      </c>
    </row>
    <row r="234" spans="18:18" ht="15.95" customHeight="1">
      <c r="R234" s="91" t="s">
        <v>408</v>
      </c>
    </row>
    <row r="235" spans="18:18" ht="15.95" customHeight="1">
      <c r="R235" s="91" t="s">
        <v>408</v>
      </c>
    </row>
    <row r="236" spans="18:18" ht="15.95" customHeight="1">
      <c r="R236" s="91" t="s">
        <v>408</v>
      </c>
    </row>
    <row r="237" spans="18:18" ht="15.95" customHeight="1">
      <c r="R237" s="91" t="s">
        <v>408</v>
      </c>
    </row>
    <row r="238" spans="18:18" ht="15.95" customHeight="1">
      <c r="R238" s="91" t="s">
        <v>408</v>
      </c>
    </row>
    <row r="239" spans="18:18" ht="15.95" customHeight="1">
      <c r="R239" s="91" t="s">
        <v>408</v>
      </c>
    </row>
    <row r="240" spans="18:18" ht="15.95" customHeight="1">
      <c r="R240" s="91" t="s">
        <v>408</v>
      </c>
    </row>
    <row r="241" spans="18:18" ht="15.95" customHeight="1">
      <c r="R241" s="91" t="s">
        <v>408</v>
      </c>
    </row>
    <row r="242" spans="18:18" ht="15.95" customHeight="1">
      <c r="R242" s="91" t="s">
        <v>408</v>
      </c>
    </row>
    <row r="243" spans="18:18" ht="15.95" customHeight="1">
      <c r="R243" s="91" t="s">
        <v>408</v>
      </c>
    </row>
    <row r="244" spans="18:18" ht="15.95" customHeight="1">
      <c r="R244" s="91" t="s">
        <v>408</v>
      </c>
    </row>
    <row r="245" spans="18:18" ht="15.95" customHeight="1">
      <c r="R245" s="91" t="s">
        <v>408</v>
      </c>
    </row>
    <row r="246" spans="18:18" ht="15.95" customHeight="1">
      <c r="R246" s="91" t="s">
        <v>408</v>
      </c>
    </row>
    <row r="247" spans="18:18" ht="15.95" customHeight="1">
      <c r="R247" s="91" t="s">
        <v>408</v>
      </c>
    </row>
    <row r="248" spans="18:18" ht="15.95" customHeight="1">
      <c r="R248" s="91" t="s">
        <v>408</v>
      </c>
    </row>
    <row r="249" spans="18:18" ht="15.95" customHeight="1">
      <c r="R249" s="91" t="s">
        <v>408</v>
      </c>
    </row>
    <row r="250" spans="18:18" ht="15.95" customHeight="1">
      <c r="R250" s="91" t="s">
        <v>408</v>
      </c>
    </row>
    <row r="251" spans="18:18" ht="15.95" customHeight="1">
      <c r="R251" s="91" t="s">
        <v>408</v>
      </c>
    </row>
    <row r="252" spans="18:18" ht="15.95" customHeight="1">
      <c r="R252" s="91" t="s">
        <v>408</v>
      </c>
    </row>
    <row r="253" spans="18:18" ht="15.95" customHeight="1">
      <c r="R253" s="91" t="s">
        <v>408</v>
      </c>
    </row>
    <row r="254" spans="18:18" ht="15.95" customHeight="1">
      <c r="R254" s="91" t="s">
        <v>408</v>
      </c>
    </row>
    <row r="255" spans="18:18" ht="15.95" customHeight="1">
      <c r="R255" s="91" t="s">
        <v>408</v>
      </c>
    </row>
    <row r="256" spans="18:18" ht="15.95" customHeight="1">
      <c r="R256" s="91" t="s">
        <v>408</v>
      </c>
    </row>
    <row r="257" spans="18:18" ht="15.95" customHeight="1">
      <c r="R257" s="91" t="s">
        <v>408</v>
      </c>
    </row>
    <row r="258" spans="18:18" ht="15.95" customHeight="1">
      <c r="R258" s="91" t="s">
        <v>408</v>
      </c>
    </row>
    <row r="259" spans="18:18" ht="15.95" customHeight="1">
      <c r="R259" s="91" t="s">
        <v>408</v>
      </c>
    </row>
    <row r="260" spans="18:18" ht="15.95" customHeight="1">
      <c r="R260" s="91" t="s">
        <v>408</v>
      </c>
    </row>
    <row r="261" spans="18:18" ht="15.95" customHeight="1">
      <c r="R261" s="91" t="s">
        <v>408</v>
      </c>
    </row>
    <row r="262" spans="18:18" ht="15.95" customHeight="1">
      <c r="R262" s="91" t="s">
        <v>408</v>
      </c>
    </row>
    <row r="263" spans="18:18" ht="15.95" customHeight="1">
      <c r="R263" s="91" t="s">
        <v>408</v>
      </c>
    </row>
    <row r="264" spans="18:18" ht="15.95" customHeight="1">
      <c r="R264" s="91" t="s">
        <v>408</v>
      </c>
    </row>
    <row r="265" spans="18:18" ht="15.95" customHeight="1">
      <c r="R265" s="91" t="s">
        <v>408</v>
      </c>
    </row>
    <row r="266" spans="18:18" ht="15.95" customHeight="1">
      <c r="R266" s="91" t="s">
        <v>408</v>
      </c>
    </row>
    <row r="267" spans="18:18" ht="15.95" customHeight="1">
      <c r="R267" s="91" t="s">
        <v>408</v>
      </c>
    </row>
    <row r="268" spans="18:18" ht="15.95" customHeight="1">
      <c r="R268" s="91" t="s">
        <v>408</v>
      </c>
    </row>
    <row r="269" spans="18:18" ht="15.95" customHeight="1">
      <c r="R269" s="91" t="s">
        <v>408</v>
      </c>
    </row>
    <row r="270" spans="18:18" ht="15.95" customHeight="1">
      <c r="R270" s="91" t="s">
        <v>408</v>
      </c>
    </row>
    <row r="271" spans="18:18" ht="15.95" customHeight="1">
      <c r="R271" s="91" t="s">
        <v>408</v>
      </c>
    </row>
    <row r="272" spans="18:18" ht="15.95" customHeight="1">
      <c r="R272" s="91" t="s">
        <v>408</v>
      </c>
    </row>
    <row r="273" spans="18:18" ht="15.95" customHeight="1">
      <c r="R273" s="91" t="s">
        <v>408</v>
      </c>
    </row>
    <row r="274" spans="18:18" ht="15.95" customHeight="1">
      <c r="R274" s="91" t="s">
        <v>408</v>
      </c>
    </row>
    <row r="275" spans="18:18" ht="15.95" customHeight="1">
      <c r="R275" s="91" t="s">
        <v>408</v>
      </c>
    </row>
    <row r="276" spans="18:18" ht="15.95" customHeight="1">
      <c r="R276" s="91" t="s">
        <v>408</v>
      </c>
    </row>
    <row r="277" spans="18:18" ht="15.95" customHeight="1">
      <c r="R277" s="91" t="s">
        <v>408</v>
      </c>
    </row>
    <row r="278" spans="18:18" ht="15.95" customHeight="1">
      <c r="R278" s="91" t="s">
        <v>408</v>
      </c>
    </row>
    <row r="279" spans="18:18" ht="15.95" customHeight="1">
      <c r="R279" s="91" t="s">
        <v>408</v>
      </c>
    </row>
    <row r="280" spans="18:18" ht="15.95" customHeight="1">
      <c r="R280" s="91" t="s">
        <v>408</v>
      </c>
    </row>
    <row r="281" spans="18:18" ht="15.95" customHeight="1">
      <c r="R281" s="91" t="s">
        <v>408</v>
      </c>
    </row>
    <row r="282" spans="18:18" ht="15.95" customHeight="1">
      <c r="R282" s="91" t="s">
        <v>408</v>
      </c>
    </row>
    <row r="283" spans="18:18" ht="15.95" customHeight="1">
      <c r="R283" s="91" t="s">
        <v>408</v>
      </c>
    </row>
    <row r="284" spans="18:18" ht="15.95" customHeight="1">
      <c r="R284" s="91" t="s">
        <v>408</v>
      </c>
    </row>
    <row r="285" spans="18:18" ht="15.95" customHeight="1">
      <c r="R285" s="91" t="s">
        <v>408</v>
      </c>
    </row>
    <row r="286" spans="18:18" ht="15.95" customHeight="1">
      <c r="R286" s="91" t="s">
        <v>408</v>
      </c>
    </row>
    <row r="287" spans="18:18" ht="15.95" customHeight="1">
      <c r="R287" s="91" t="s">
        <v>408</v>
      </c>
    </row>
    <row r="288" spans="18:18" ht="15.95" customHeight="1">
      <c r="R288" s="91" t="s">
        <v>408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9:AL54 AF9:AF54 Z46:Z54 N9:N54 H9:H54">
    <cfRule type="cellIs" dxfId="55" priority="21" stopIfTrue="1" operator="greaterThan">
      <formula>G9</formula>
    </cfRule>
  </conditionalFormatting>
  <conditionalFormatting sqref="N47:N48">
    <cfRule type="cellIs" dxfId="54" priority="15" stopIfTrue="1" operator="greaterThan">
      <formula>M47</formula>
    </cfRule>
  </conditionalFormatting>
  <conditionalFormatting sqref="T46:T54">
    <cfRule type="cellIs" dxfId="53" priority="59" stopIfTrue="1" operator="greaterThan">
      <formula>#REF!</formula>
    </cfRule>
  </conditionalFormatting>
  <conditionalFormatting sqref="Z34:Z45">
    <cfRule type="cellIs" dxfId="52" priority="7" stopIfTrue="1" operator="greaterThan">
      <formula>Y34</formula>
    </cfRule>
  </conditionalFormatting>
  <conditionalFormatting sqref="T28">
    <cfRule type="cellIs" dxfId="51" priority="6" stopIfTrue="1" operator="greaterThan">
      <formula>S28</formula>
    </cfRule>
  </conditionalFormatting>
  <conditionalFormatting sqref="T24">
    <cfRule type="cellIs" dxfId="50" priority="5" stopIfTrue="1" operator="greaterThan">
      <formula>S24</formula>
    </cfRule>
  </conditionalFormatting>
  <conditionalFormatting sqref="T14:T45">
    <cfRule type="cellIs" dxfId="49" priority="8" stopIfTrue="1" operator="greaterThan">
      <formula>#REF!</formula>
    </cfRule>
  </conditionalFormatting>
  <conditionalFormatting sqref="T21:T22 T17:T18 T14">
    <cfRule type="cellIs" dxfId="48" priority="9" stopIfTrue="1" operator="greaterThan">
      <formula>S12</formula>
    </cfRule>
  </conditionalFormatting>
  <conditionalFormatting sqref="T9:T13">
    <cfRule type="cellIs" dxfId="47" priority="4" stopIfTrue="1" operator="greaterThan">
      <formula>S9</formula>
    </cfRule>
  </conditionalFormatting>
  <conditionalFormatting sqref="T20">
    <cfRule type="cellIs" dxfId="46" priority="3" stopIfTrue="1" operator="greaterThan">
      <formula>S20</formula>
    </cfRule>
  </conditionalFormatting>
  <conditionalFormatting sqref="N39:N40">
    <cfRule type="cellIs" dxfId="45" priority="2" stopIfTrue="1" operator="greaterThan">
      <formula>M39</formula>
    </cfRule>
  </conditionalFormatting>
  <conditionalFormatting sqref="Z9:Z33">
    <cfRule type="cellIs" dxfId="44" priority="1" stopIfTrue="1" operator="greaterThan">
      <formula>Y9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S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H9" sqref="H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1" width="15.375" style="249" hidden="1" customWidth="1"/>
    <col min="42" max="45" width="8.875" style="249" hidden="1" customWidth="1"/>
    <col min="46" max="47" width="8.875" style="91" customWidth="1"/>
    <col min="48" max="16384" width="8.875" style="91"/>
  </cols>
  <sheetData>
    <row r="1" spans="1:45" s="124" customFormat="1" ht="22.5" customHeight="1">
      <c r="A1" s="102"/>
      <c r="B1" s="122" t="s">
        <v>594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17">
        <v>45748</v>
      </c>
      <c r="AL1" s="617"/>
      <c r="AM1" s="617"/>
      <c r="AO1" s="246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137</v>
      </c>
      <c r="AK2" s="103" t="s">
        <v>181</v>
      </c>
      <c r="AL2" s="606">
        <f>入力!N7</f>
        <v>0</v>
      </c>
      <c r="AM2" s="606"/>
      <c r="AO2" s="247"/>
      <c r="AP2" s="247"/>
      <c r="AQ2" s="247"/>
      <c r="AR2" s="247"/>
      <c r="AS2" s="247"/>
    </row>
    <row r="3" spans="1:45" ht="19.5" customHeight="1">
      <c r="B3" s="134" t="s">
        <v>182</v>
      </c>
      <c r="C3" s="135"/>
      <c r="D3" s="134" t="s">
        <v>183</v>
      </c>
      <c r="E3" s="136"/>
      <c r="F3" s="137"/>
      <c r="G3" s="134" t="s">
        <v>184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185</v>
      </c>
      <c r="T3" s="134" t="s">
        <v>186</v>
      </c>
      <c r="U3" s="136"/>
      <c r="V3" s="134" t="s">
        <v>187</v>
      </c>
      <c r="W3" s="138"/>
      <c r="X3" s="138"/>
      <c r="Y3" s="138"/>
      <c r="Z3" s="139"/>
      <c r="AA3" s="136" t="s">
        <v>188</v>
      </c>
      <c r="AB3" s="142" t="s">
        <v>189</v>
      </c>
      <c r="AC3" s="142"/>
      <c r="AD3" s="142"/>
      <c r="AE3" s="103"/>
      <c r="AF3" s="143"/>
      <c r="AG3" s="143"/>
      <c r="AH3" s="144"/>
      <c r="AK3" s="145"/>
      <c r="AL3" s="145"/>
      <c r="AM3" s="146" t="s">
        <v>190</v>
      </c>
      <c r="AO3" s="248"/>
    </row>
    <row r="4" spans="1:45" ht="15.75" customHeight="1">
      <c r="B4" s="590">
        <f>+入力!F2</f>
        <v>0</v>
      </c>
      <c r="C4" s="591"/>
      <c r="D4" s="594">
        <f>B4</f>
        <v>0</v>
      </c>
      <c r="E4" s="595"/>
      <c r="F4" s="149"/>
      <c r="G4" s="607" t="str">
        <f>CONCATENATE(入力!F3,入力!S3)&amp;"　/　"&amp;入力!F4</f>
        <v>様　/　</v>
      </c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111"/>
      <c r="S4" s="615">
        <f>+入力!F5</f>
        <v>0</v>
      </c>
      <c r="T4" s="611">
        <f>+入力!N5</f>
        <v>0</v>
      </c>
      <c r="U4" s="612"/>
      <c r="V4" s="599">
        <f>+入力!F6</f>
        <v>0</v>
      </c>
      <c r="W4" s="600"/>
      <c r="X4" s="600"/>
      <c r="Y4" s="600"/>
      <c r="Z4" s="600"/>
      <c r="AA4" s="601"/>
      <c r="AB4" s="150"/>
      <c r="AC4" s="150"/>
      <c r="AD4" s="151"/>
      <c r="AE4" s="152"/>
      <c r="AF4" s="152"/>
      <c r="AG4" s="152"/>
      <c r="AH4" s="153"/>
      <c r="AM4" s="146" t="s">
        <v>191</v>
      </c>
      <c r="AN4" s="126"/>
    </row>
    <row r="5" spans="1:45" ht="15.75" customHeight="1" thickBot="1">
      <c r="B5" s="592"/>
      <c r="C5" s="593"/>
      <c r="D5" s="596"/>
      <c r="E5" s="597"/>
      <c r="F5" s="154"/>
      <c r="G5" s="609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112"/>
      <c r="S5" s="616"/>
      <c r="T5" s="613"/>
      <c r="U5" s="614"/>
      <c r="V5" s="602"/>
      <c r="W5" s="603"/>
      <c r="X5" s="603"/>
      <c r="Y5" s="603"/>
      <c r="Z5" s="603"/>
      <c r="AA5" s="604"/>
      <c r="AB5" s="155" t="s">
        <v>192</v>
      </c>
      <c r="AC5" s="150"/>
      <c r="AD5" s="151"/>
      <c r="AE5" s="598">
        <f>入力!M6</f>
        <v>0</v>
      </c>
      <c r="AF5" s="598"/>
      <c r="AG5" s="156" t="s">
        <v>193</v>
      </c>
      <c r="AH5" s="157"/>
      <c r="AM5" s="146" t="s">
        <v>141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195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197</v>
      </c>
      <c r="F8" s="165" t="s">
        <v>198</v>
      </c>
      <c r="G8" s="166" t="s">
        <v>199</v>
      </c>
      <c r="H8" s="166" t="s">
        <v>200</v>
      </c>
      <c r="I8" s="167" t="s">
        <v>201</v>
      </c>
      <c r="J8" s="164"/>
      <c r="K8" s="165" t="s">
        <v>197</v>
      </c>
      <c r="L8" s="165" t="s">
        <v>202</v>
      </c>
      <c r="M8" s="166" t="s">
        <v>199</v>
      </c>
      <c r="N8" s="166" t="s">
        <v>200</v>
      </c>
      <c r="O8" s="167" t="s">
        <v>201</v>
      </c>
      <c r="P8" s="164"/>
      <c r="Q8" s="165" t="s">
        <v>197</v>
      </c>
      <c r="R8" s="165" t="s">
        <v>198</v>
      </c>
      <c r="S8" s="166" t="s">
        <v>199</v>
      </c>
      <c r="T8" s="166" t="s">
        <v>200</v>
      </c>
      <c r="U8" s="167" t="s">
        <v>201</v>
      </c>
      <c r="V8" s="164"/>
      <c r="W8" s="165" t="s">
        <v>197</v>
      </c>
      <c r="X8" s="165" t="s">
        <v>202</v>
      </c>
      <c r="Y8" s="166" t="s">
        <v>199</v>
      </c>
      <c r="Z8" s="166" t="s">
        <v>200</v>
      </c>
      <c r="AA8" s="167" t="s">
        <v>201</v>
      </c>
      <c r="AB8" s="164"/>
      <c r="AC8" s="165" t="s">
        <v>197</v>
      </c>
      <c r="AD8" s="165" t="s">
        <v>202</v>
      </c>
      <c r="AE8" s="166" t="s">
        <v>199</v>
      </c>
      <c r="AF8" s="166" t="s">
        <v>200</v>
      </c>
      <c r="AG8" s="168" t="s">
        <v>201</v>
      </c>
      <c r="AH8" s="164"/>
      <c r="AI8" s="165" t="s">
        <v>197</v>
      </c>
      <c r="AJ8" s="165"/>
      <c r="AK8" s="166" t="s">
        <v>199</v>
      </c>
      <c r="AL8" s="166" t="s">
        <v>200</v>
      </c>
      <c r="AM8" s="169" t="s">
        <v>201</v>
      </c>
    </row>
    <row r="9" spans="1:45" ht="15.75" customHeight="1">
      <c r="A9" s="91">
        <v>40131</v>
      </c>
      <c r="B9" s="170" t="s">
        <v>596</v>
      </c>
      <c r="C9" s="171"/>
      <c r="D9" s="176" t="s">
        <v>568</v>
      </c>
      <c r="E9" s="99" t="s">
        <v>597</v>
      </c>
      <c r="F9" s="99" t="s">
        <v>598</v>
      </c>
      <c r="G9" s="199">
        <v>1770</v>
      </c>
      <c r="H9" s="291"/>
      <c r="I9" s="177"/>
      <c r="J9" s="176" t="s">
        <v>366</v>
      </c>
      <c r="K9" s="99" t="s">
        <v>599</v>
      </c>
      <c r="L9" s="99" t="s">
        <v>600</v>
      </c>
      <c r="M9" s="199">
        <v>580</v>
      </c>
      <c r="N9" s="291"/>
      <c r="O9" s="177"/>
      <c r="P9" s="176"/>
      <c r="Q9" s="99" t="s">
        <v>601</v>
      </c>
      <c r="R9" s="99" t="s">
        <v>602</v>
      </c>
      <c r="S9" s="398" t="s">
        <v>447</v>
      </c>
      <c r="T9" s="291"/>
      <c r="U9" s="177"/>
      <c r="V9" s="176" t="s">
        <v>366</v>
      </c>
      <c r="W9" s="99" t="s">
        <v>599</v>
      </c>
      <c r="X9" s="99" t="s">
        <v>603</v>
      </c>
      <c r="Y9" s="199">
        <v>2790</v>
      </c>
      <c r="Z9" s="291"/>
      <c r="AA9" s="255"/>
      <c r="AB9" s="176" t="s">
        <v>366</v>
      </c>
      <c r="AC9" s="443" t="s">
        <v>604</v>
      </c>
      <c r="AD9" s="443" t="s">
        <v>605</v>
      </c>
      <c r="AE9" s="444">
        <v>1640</v>
      </c>
      <c r="AF9" s="291"/>
      <c r="AG9" s="256"/>
      <c r="AH9" s="491" t="s">
        <v>366</v>
      </c>
      <c r="AI9" s="443" t="s">
        <v>606</v>
      </c>
      <c r="AJ9" s="443" t="s">
        <v>607</v>
      </c>
      <c r="AK9" s="444">
        <v>300</v>
      </c>
      <c r="AL9" s="517"/>
      <c r="AM9" s="258"/>
      <c r="AO9" s="95">
        <f>IF(H9=0,0,IF(H9&lt;=2000,1,IF(H9&lt;=4000,2,IF(H9&lt;=6000,3,4))))</f>
        <v>0</v>
      </c>
      <c r="AP9" s="95">
        <f>IF(N9=0,0,IF(N9&lt;=2000,1,IF(N9&lt;=4000,2,IF(N9&lt;=6000,3,4))))</f>
        <v>0</v>
      </c>
      <c r="AQ9" s="95">
        <f>IF(T9=0,0,IF(T9&lt;=2000,1,IF(T9&lt;=4000,2,IF(T9&lt;=6000,3,4))))</f>
        <v>0</v>
      </c>
      <c r="AR9" s="95">
        <f>IF(Z9=0,0,IF(Z9&lt;=2000,1,IF(Z9&lt;=4000,2,IF(Z9&lt;=6000,3,4))))</f>
        <v>0</v>
      </c>
      <c r="AS9" s="495">
        <f>IF(AF9+AL9=0,0,IF(AF9+AL9&lt;=2000,1,IF(AF9+AL9&lt;=4000,2,IF(AF9+AL9&lt;=6000,3,4))))</f>
        <v>0</v>
      </c>
    </row>
    <row r="10" spans="1:45" ht="16.5" customHeight="1">
      <c r="B10" s="186">
        <v>43204</v>
      </c>
      <c r="D10" s="172"/>
      <c r="E10" s="100" t="s">
        <v>608</v>
      </c>
      <c r="F10" s="100" t="s">
        <v>609</v>
      </c>
      <c r="G10" s="296" t="s">
        <v>447</v>
      </c>
      <c r="H10" s="291"/>
      <c r="I10" s="175"/>
      <c r="J10" s="176"/>
      <c r="K10" s="106" t="s">
        <v>599</v>
      </c>
      <c r="L10" s="182" t="s">
        <v>610</v>
      </c>
      <c r="M10" s="296" t="s">
        <v>447</v>
      </c>
      <c r="N10" s="291"/>
      <c r="O10" s="175"/>
      <c r="P10" s="176"/>
      <c r="Q10" s="428" t="s">
        <v>599</v>
      </c>
      <c r="R10" s="429" t="s">
        <v>611</v>
      </c>
      <c r="S10" s="442" t="s">
        <v>447</v>
      </c>
      <c r="T10" s="291"/>
      <c r="U10" s="188"/>
      <c r="V10" s="176"/>
      <c r="W10" s="100" t="s">
        <v>612</v>
      </c>
      <c r="X10" s="100" t="s">
        <v>613</v>
      </c>
      <c r="Y10" s="105" t="s">
        <v>447</v>
      </c>
      <c r="Z10" s="349"/>
      <c r="AA10" s="183"/>
      <c r="AB10" s="176" t="s">
        <v>366</v>
      </c>
      <c r="AC10" s="426" t="s">
        <v>614</v>
      </c>
      <c r="AD10" s="426" t="s">
        <v>615</v>
      </c>
      <c r="AE10" s="445">
        <v>1000</v>
      </c>
      <c r="AF10" s="291"/>
      <c r="AG10" s="260"/>
      <c r="AH10" s="491" t="s">
        <v>366</v>
      </c>
      <c r="AI10" s="431" t="s">
        <v>616</v>
      </c>
      <c r="AJ10" s="426" t="s">
        <v>617</v>
      </c>
      <c r="AK10" s="445">
        <v>300</v>
      </c>
      <c r="AL10" s="517"/>
      <c r="AM10" s="261"/>
      <c r="AO10" s="95"/>
      <c r="AP10" s="95"/>
      <c r="AQ10" s="95">
        <f>IF(T10=0,0,IF(T10&lt;=2000,1,IF(T10&lt;=4000,2,IF(T10&lt;=6000,3,4))))</f>
        <v>0</v>
      </c>
      <c r="AR10" s="259"/>
      <c r="AS10" s="495">
        <f>IF(AF10+AL10=0,0,IF(AF10+AL10&lt;=2000,1,IF(AF10+AL10&lt;=4000,2,IF(AF10+AL10&lt;=6000,3,4))))</f>
        <v>0</v>
      </c>
    </row>
    <row r="11" spans="1:45" ht="16.5" customHeight="1">
      <c r="B11" s="192"/>
      <c r="D11" s="172"/>
      <c r="E11" s="100"/>
      <c r="F11" s="100"/>
      <c r="G11" s="105"/>
      <c r="H11" s="291"/>
      <c r="I11" s="201"/>
      <c r="J11" s="181"/>
      <c r="K11" s="94" t="s">
        <v>618</v>
      </c>
      <c r="L11" s="310" t="s">
        <v>619</v>
      </c>
      <c r="M11" s="296" t="s">
        <v>447</v>
      </c>
      <c r="N11" s="291"/>
      <c r="O11" s="201"/>
      <c r="P11" s="176"/>
      <c r="Q11" s="426" t="s">
        <v>620</v>
      </c>
      <c r="R11" s="426" t="s">
        <v>621</v>
      </c>
      <c r="S11" s="442" t="s">
        <v>447</v>
      </c>
      <c r="T11" s="291"/>
      <c r="U11" s="188"/>
      <c r="V11" s="181"/>
      <c r="W11" s="94"/>
      <c r="X11" s="254" t="s">
        <v>408</v>
      </c>
      <c r="Y11" s="104"/>
      <c r="Z11" s="291"/>
      <c r="AA11" s="183"/>
      <c r="AB11" s="181"/>
      <c r="AC11" s="431" t="s">
        <v>622</v>
      </c>
      <c r="AD11" s="431"/>
      <c r="AE11" s="446" t="s">
        <v>623</v>
      </c>
      <c r="AF11" s="291"/>
      <c r="AG11" s="183"/>
      <c r="AH11" s="257"/>
      <c r="AI11" s="100"/>
      <c r="AJ11" s="399"/>
      <c r="AK11" s="179"/>
      <c r="AL11" s="291"/>
      <c r="AM11" s="185"/>
      <c r="AO11" s="95"/>
      <c r="AP11" s="259"/>
      <c r="AQ11" s="95"/>
      <c r="AR11" s="259"/>
      <c r="AS11" s="500"/>
    </row>
    <row r="12" spans="1:45" ht="16.5" customHeight="1" thickBot="1">
      <c r="B12" s="192"/>
      <c r="D12" s="178"/>
      <c r="E12" s="250"/>
      <c r="F12" s="250" t="s">
        <v>408</v>
      </c>
      <c r="G12" s="104"/>
      <c r="H12" s="291"/>
      <c r="I12" s="201"/>
      <c r="J12" s="181"/>
      <c r="K12" s="94"/>
      <c r="L12" s="310"/>
      <c r="M12" s="104"/>
      <c r="N12" s="291"/>
      <c r="O12" s="201"/>
      <c r="P12" s="176"/>
      <c r="Q12" s="106"/>
      <c r="R12" s="182"/>
      <c r="S12" s="101"/>
      <c r="T12" s="291"/>
      <c r="U12" s="201"/>
      <c r="V12" s="181"/>
      <c r="W12" s="106"/>
      <c r="X12" s="182" t="s">
        <v>408</v>
      </c>
      <c r="Y12" s="104"/>
      <c r="Z12" s="291"/>
      <c r="AA12" s="183"/>
      <c r="AB12" s="181"/>
      <c r="AC12" s="426" t="s">
        <v>624</v>
      </c>
      <c r="AD12" s="426"/>
      <c r="AE12" s="436" t="s">
        <v>623</v>
      </c>
      <c r="AF12" s="291"/>
      <c r="AG12" s="183"/>
      <c r="AH12" s="257"/>
      <c r="AI12" s="100"/>
      <c r="AJ12" s="100"/>
      <c r="AK12" s="296"/>
      <c r="AL12" s="291"/>
      <c r="AM12" s="185"/>
      <c r="AO12" s="259"/>
      <c r="AP12" s="259"/>
      <c r="AQ12" s="259"/>
      <c r="AR12" s="259"/>
      <c r="AS12" s="500"/>
    </row>
    <row r="13" spans="1:45" ht="15.75" customHeight="1" thickBot="1">
      <c r="B13" s="207" t="s">
        <v>414</v>
      </c>
      <c r="C13" s="208">
        <f>SUM(G13,M13,S13,Y13,AE13,AK13)</f>
        <v>8380</v>
      </c>
      <c r="D13" s="274"/>
      <c r="E13" s="210"/>
      <c r="F13" s="210" t="s">
        <v>408</v>
      </c>
      <c r="G13" s="211">
        <f>SUM(G9:G12)</f>
        <v>1770</v>
      </c>
      <c r="H13" s="211"/>
      <c r="I13" s="275"/>
      <c r="J13" s="274"/>
      <c r="K13" s="210"/>
      <c r="L13" s="210" t="s">
        <v>408</v>
      </c>
      <c r="M13" s="211">
        <f>SUM(M9:M12)</f>
        <v>580</v>
      </c>
      <c r="N13" s="211"/>
      <c r="O13" s="275"/>
      <c r="P13" s="274"/>
      <c r="Q13" s="210"/>
      <c r="R13" s="210" t="s">
        <v>408</v>
      </c>
      <c r="S13" s="211">
        <f>SUM(S9:S12)</f>
        <v>0</v>
      </c>
      <c r="T13" s="211"/>
      <c r="U13" s="275"/>
      <c r="V13" s="274"/>
      <c r="W13" s="210"/>
      <c r="X13" s="210" t="s">
        <v>408</v>
      </c>
      <c r="Y13" s="211">
        <f>SUM(Y9:Y12)</f>
        <v>2790</v>
      </c>
      <c r="Z13" s="211"/>
      <c r="AA13" s="275"/>
      <c r="AB13" s="274"/>
      <c r="AC13" s="210"/>
      <c r="AD13" s="210" t="s">
        <v>408</v>
      </c>
      <c r="AE13" s="211">
        <f>SUM(AE9:AE12)</f>
        <v>2640</v>
      </c>
      <c r="AF13" s="211"/>
      <c r="AG13" s="276"/>
      <c r="AH13" s="209"/>
      <c r="AI13" s="210"/>
      <c r="AJ13" s="210"/>
      <c r="AK13" s="211">
        <f>SUM(AK9:AK12)</f>
        <v>600</v>
      </c>
      <c r="AL13" s="211"/>
      <c r="AM13" s="277"/>
      <c r="AO13" s="278">
        <f>SUM(AO9:AO12)</f>
        <v>0</v>
      </c>
      <c r="AP13" s="278">
        <f>SUM(AP9:AP12)</f>
        <v>0</v>
      </c>
      <c r="AQ13" s="278">
        <f>SUM(AQ9:AQ12)</f>
        <v>0</v>
      </c>
      <c r="AR13" s="278">
        <f>SUM(AR9:AR12)</f>
        <v>0</v>
      </c>
      <c r="AS13" s="501">
        <f>SUM(AS9:AS12)</f>
        <v>0</v>
      </c>
    </row>
    <row r="14" spans="1:45" ht="15.75" customHeight="1" thickBot="1">
      <c r="B14" s="279" t="s">
        <v>415</v>
      </c>
      <c r="C14" s="280">
        <f>SUM(H14,N14,T14,Z14,AF14,AL14)</f>
        <v>0</v>
      </c>
      <c r="D14" s="281"/>
      <c r="E14" s="286"/>
      <c r="F14" s="286"/>
      <c r="G14" s="289">
        <f>+AO13</f>
        <v>0</v>
      </c>
      <c r="H14" s="284">
        <f>SUM(H9:H12)</f>
        <v>0</v>
      </c>
      <c r="I14" s="285"/>
      <c r="J14" s="281"/>
      <c r="K14" s="286"/>
      <c r="L14" s="286" t="s">
        <v>408</v>
      </c>
      <c r="M14" s="289">
        <f>AP13</f>
        <v>0</v>
      </c>
      <c r="N14" s="284">
        <f>SUM(N9:N12)</f>
        <v>0</v>
      </c>
      <c r="O14" s="285"/>
      <c r="P14" s="281"/>
      <c r="Q14" s="286"/>
      <c r="R14" s="286" t="s">
        <v>408</v>
      </c>
      <c r="S14" s="289">
        <f>+AQ13</f>
        <v>0</v>
      </c>
      <c r="T14" s="284">
        <f>SUM(T9:T12)</f>
        <v>0</v>
      </c>
      <c r="U14" s="285"/>
      <c r="V14" s="281"/>
      <c r="W14" s="286"/>
      <c r="X14" s="286" t="s">
        <v>408</v>
      </c>
      <c r="Y14" s="289">
        <f>+AR13</f>
        <v>0</v>
      </c>
      <c r="Z14" s="284">
        <f>SUM(Z9:Z12)</f>
        <v>0</v>
      </c>
      <c r="AA14" s="285"/>
      <c r="AB14" s="281"/>
      <c r="AC14" s="286"/>
      <c r="AD14" s="286" t="s">
        <v>408</v>
      </c>
      <c r="AE14" s="289">
        <f>+AS13</f>
        <v>0</v>
      </c>
      <c r="AF14" s="284">
        <f>SUM(AF9:AF12)</f>
        <v>0</v>
      </c>
      <c r="AG14" s="287"/>
      <c r="AH14" s="288"/>
      <c r="AI14" s="286"/>
      <c r="AJ14" s="286"/>
      <c r="AK14" s="289"/>
      <c r="AL14" s="284">
        <f>SUM(AL9:AL12)</f>
        <v>0</v>
      </c>
      <c r="AM14" s="290"/>
      <c r="AS14" s="502"/>
    </row>
    <row r="15" spans="1:45" ht="16.5" customHeight="1">
      <c r="B15" s="170" t="s">
        <v>156</v>
      </c>
      <c r="D15" s="176"/>
      <c r="E15" s="121" t="s">
        <v>625</v>
      </c>
      <c r="F15" s="121" t="s">
        <v>626</v>
      </c>
      <c r="G15" s="311" t="s">
        <v>447</v>
      </c>
      <c r="H15" s="291"/>
      <c r="I15" s="350"/>
      <c r="J15" s="176"/>
      <c r="K15" s="121" t="s">
        <v>625</v>
      </c>
      <c r="L15" s="121" t="s">
        <v>627</v>
      </c>
      <c r="M15" s="311" t="s">
        <v>447</v>
      </c>
      <c r="N15" s="291"/>
      <c r="O15" s="350"/>
      <c r="P15" s="176"/>
      <c r="Q15" s="121" t="s">
        <v>625</v>
      </c>
      <c r="R15" s="121" t="s">
        <v>628</v>
      </c>
      <c r="S15" s="398" t="s">
        <v>447</v>
      </c>
      <c r="T15" s="291"/>
      <c r="U15" s="350"/>
      <c r="V15" s="176" t="s">
        <v>366</v>
      </c>
      <c r="W15" s="121" t="s">
        <v>625</v>
      </c>
      <c r="X15" s="121" t="s">
        <v>629</v>
      </c>
      <c r="Y15" s="199">
        <v>460</v>
      </c>
      <c r="Z15" s="291"/>
      <c r="AA15" s="336"/>
      <c r="AB15" s="176" t="s">
        <v>366</v>
      </c>
      <c r="AC15" s="121" t="s">
        <v>630</v>
      </c>
      <c r="AD15" s="121" t="s">
        <v>631</v>
      </c>
      <c r="AE15" s="444">
        <v>1850</v>
      </c>
      <c r="AF15" s="291"/>
      <c r="AG15" s="336"/>
      <c r="AH15" s="491" t="s">
        <v>366</v>
      </c>
      <c r="AI15" s="431" t="s">
        <v>632</v>
      </c>
      <c r="AJ15" s="426" t="s">
        <v>633</v>
      </c>
      <c r="AK15" s="504">
        <v>50</v>
      </c>
      <c r="AL15" s="517"/>
      <c r="AM15" s="343"/>
      <c r="AO15" s="95"/>
      <c r="AP15" s="95"/>
      <c r="AQ15" s="95"/>
      <c r="AR15" s="95">
        <f>IF(Z15=0,0,IF(Z15&lt;=2000,1,IF(Z15&lt;=4000,2,IF(Z15&lt;=6000,3,4))))</f>
        <v>0</v>
      </c>
      <c r="AS15" s="495">
        <f>IF(AF15+AL15=0,0,IF(AF15+AL15&lt;=2000,1,IF(AF15+AL15&lt;=4000,2,IF(AF15+AL15&lt;=6000,3,4))))</f>
        <v>0</v>
      </c>
    </row>
    <row r="16" spans="1:45" ht="16.5" customHeight="1">
      <c r="B16" s="186">
        <v>43360</v>
      </c>
      <c r="D16" s="176"/>
      <c r="E16" s="100"/>
      <c r="F16" s="100"/>
      <c r="G16" s="179"/>
      <c r="H16" s="291"/>
      <c r="I16" s="175"/>
      <c r="J16" s="181"/>
      <c r="K16" s="106" t="s">
        <v>625</v>
      </c>
      <c r="L16" s="182" t="s">
        <v>634</v>
      </c>
      <c r="M16" s="296" t="s">
        <v>447</v>
      </c>
      <c r="N16" s="291"/>
      <c r="O16" s="202"/>
      <c r="P16" s="181"/>
      <c r="Q16" s="94"/>
      <c r="R16" s="254" t="s">
        <v>408</v>
      </c>
      <c r="S16" s="104"/>
      <c r="T16" s="291"/>
      <c r="U16" s="202"/>
      <c r="V16" s="176"/>
      <c r="W16" s="100" t="s">
        <v>635</v>
      </c>
      <c r="X16" s="100" t="s">
        <v>636</v>
      </c>
      <c r="Y16" s="398" t="s">
        <v>447</v>
      </c>
      <c r="Z16" s="291"/>
      <c r="AA16" s="260"/>
      <c r="AB16" s="176" t="s">
        <v>366</v>
      </c>
      <c r="AC16" s="100" t="s">
        <v>637</v>
      </c>
      <c r="AD16" s="100" t="s">
        <v>638</v>
      </c>
      <c r="AE16" s="101">
        <v>1470</v>
      </c>
      <c r="AF16" s="291"/>
      <c r="AG16" s="260"/>
      <c r="AH16" s="498"/>
      <c r="AI16" s="426" t="s">
        <v>639</v>
      </c>
      <c r="AJ16" s="426" t="s">
        <v>640</v>
      </c>
      <c r="AK16" s="514">
        <v>0</v>
      </c>
      <c r="AL16" s="291"/>
      <c r="AM16" s="261"/>
      <c r="AO16" s="95"/>
      <c r="AP16" s="259"/>
      <c r="AQ16" s="259"/>
      <c r="AR16" s="95"/>
      <c r="AS16" s="495">
        <f>IF(AF16=0,0,IF(AF16&lt;=2000,1,IF(AF16&lt;=4000,2,IF(AF16&lt;=6000,3,4))))</f>
        <v>0</v>
      </c>
    </row>
    <row r="17" spans="2:45" ht="16.5" customHeight="1">
      <c r="B17" s="192"/>
      <c r="D17" s="181"/>
      <c r="E17" s="250" t="s">
        <v>408</v>
      </c>
      <c r="F17" s="250" t="s">
        <v>408</v>
      </c>
      <c r="G17" s="104"/>
      <c r="H17" s="291"/>
      <c r="I17" s="202"/>
      <c r="J17" s="181"/>
      <c r="K17" s="106"/>
      <c r="L17" s="106" t="s">
        <v>408</v>
      </c>
      <c r="M17" s="104"/>
      <c r="N17" s="291"/>
      <c r="O17" s="202"/>
      <c r="P17" s="181"/>
      <c r="Q17" s="106"/>
      <c r="R17" s="182" t="s">
        <v>408</v>
      </c>
      <c r="S17" s="104"/>
      <c r="T17" s="291"/>
      <c r="U17" s="202"/>
      <c r="V17" s="181"/>
      <c r="W17" s="94"/>
      <c r="X17" s="254" t="s">
        <v>408</v>
      </c>
      <c r="Y17" s="104"/>
      <c r="Z17" s="291"/>
      <c r="AA17" s="190"/>
      <c r="AB17" s="176" t="s">
        <v>366</v>
      </c>
      <c r="AC17" s="100" t="s">
        <v>641</v>
      </c>
      <c r="AD17" s="100" t="s">
        <v>642</v>
      </c>
      <c r="AE17" s="101">
        <v>1280</v>
      </c>
      <c r="AF17" s="291"/>
      <c r="AG17" s="260"/>
      <c r="AH17" s="498"/>
      <c r="AI17" s="426" t="s">
        <v>643</v>
      </c>
      <c r="AJ17" s="427" t="s">
        <v>644</v>
      </c>
      <c r="AK17" s="514">
        <v>0</v>
      </c>
      <c r="AL17" s="291"/>
      <c r="AM17" s="261"/>
      <c r="AO17" s="259"/>
      <c r="AP17" s="259"/>
      <c r="AQ17" s="259"/>
      <c r="AR17" s="259"/>
      <c r="AS17" s="495">
        <f>IF(AF17=0,0,IF(AF17&lt;=2000,1,IF(AF17&lt;=4000,2,IF(AF17&lt;=6000,3,4))))</f>
        <v>0</v>
      </c>
    </row>
    <row r="18" spans="2:45" ht="16.5" customHeight="1">
      <c r="B18" s="192"/>
      <c r="D18" s="181"/>
      <c r="E18" s="204"/>
      <c r="F18" s="204" t="s">
        <v>408</v>
      </c>
      <c r="G18" s="104"/>
      <c r="H18" s="291"/>
      <c r="I18" s="202"/>
      <c r="J18" s="181"/>
      <c r="K18" s="106"/>
      <c r="L18" s="106" t="s">
        <v>408</v>
      </c>
      <c r="M18" s="104"/>
      <c r="N18" s="291"/>
      <c r="O18" s="202"/>
      <c r="P18" s="181"/>
      <c r="Q18" s="106"/>
      <c r="R18" s="182" t="s">
        <v>408</v>
      </c>
      <c r="S18" s="104"/>
      <c r="T18" s="291"/>
      <c r="U18" s="202"/>
      <c r="V18" s="181"/>
      <c r="W18" s="106"/>
      <c r="X18" s="182" t="s">
        <v>408</v>
      </c>
      <c r="Y18" s="104"/>
      <c r="Z18" s="291"/>
      <c r="AA18" s="190"/>
      <c r="AB18" s="176" t="s">
        <v>366</v>
      </c>
      <c r="AC18" s="100" t="s">
        <v>645</v>
      </c>
      <c r="AD18" s="100" t="s">
        <v>646</v>
      </c>
      <c r="AE18" s="101">
        <v>780</v>
      </c>
      <c r="AF18" s="291"/>
      <c r="AG18" s="260"/>
      <c r="AH18" s="498"/>
      <c r="AI18" s="426" t="s">
        <v>647</v>
      </c>
      <c r="AJ18" s="426" t="s">
        <v>648</v>
      </c>
      <c r="AK18" s="514">
        <v>0</v>
      </c>
      <c r="AL18" s="291"/>
      <c r="AM18" s="261"/>
      <c r="AO18" s="259"/>
      <c r="AP18" s="259"/>
      <c r="AQ18" s="259"/>
      <c r="AR18" s="259"/>
      <c r="AS18" s="495">
        <f>IF(AF18=0,0,IF(AF18&lt;=2000,1,IF(AF18&lt;=4000,2,IF(AF18&lt;=6000,3,4))))</f>
        <v>0</v>
      </c>
    </row>
    <row r="19" spans="2:45" ht="16.5" customHeight="1">
      <c r="B19" s="192"/>
      <c r="D19" s="181"/>
      <c r="E19" s="204"/>
      <c r="F19" s="204" t="s">
        <v>408</v>
      </c>
      <c r="G19" s="104"/>
      <c r="H19" s="291"/>
      <c r="I19" s="202"/>
      <c r="J19" s="178"/>
      <c r="K19" s="106"/>
      <c r="L19" s="106" t="s">
        <v>408</v>
      </c>
      <c r="M19" s="104"/>
      <c r="N19" s="291"/>
      <c r="O19" s="202"/>
      <c r="P19" s="181"/>
      <c r="Q19" s="106"/>
      <c r="R19" s="182" t="s">
        <v>408</v>
      </c>
      <c r="S19" s="104"/>
      <c r="T19" s="291"/>
      <c r="U19" s="202"/>
      <c r="V19" s="181"/>
      <c r="W19" s="106"/>
      <c r="X19" s="182" t="s">
        <v>408</v>
      </c>
      <c r="Y19" s="104"/>
      <c r="Z19" s="291"/>
      <c r="AA19" s="190"/>
      <c r="AB19" s="176" t="s">
        <v>366</v>
      </c>
      <c r="AC19" s="100" t="s">
        <v>649</v>
      </c>
      <c r="AD19" s="100" t="s">
        <v>650</v>
      </c>
      <c r="AE19" s="101">
        <v>1340</v>
      </c>
      <c r="AF19" s="291"/>
      <c r="AG19" s="260"/>
      <c r="AH19" s="498"/>
      <c r="AI19" s="426" t="s">
        <v>651</v>
      </c>
      <c r="AJ19" s="426" t="s">
        <v>652</v>
      </c>
      <c r="AK19" s="514">
        <v>0</v>
      </c>
      <c r="AL19" s="291"/>
      <c r="AM19" s="261"/>
      <c r="AO19" s="259"/>
      <c r="AP19" s="259"/>
      <c r="AQ19" s="259"/>
      <c r="AR19" s="259"/>
      <c r="AS19" s="495">
        <f>IF(AF19=0,0,IF(AF19&lt;=2000,1,IF(AF19&lt;=4000,2,IF(AF19&lt;=6000,3,4))))</f>
        <v>0</v>
      </c>
    </row>
    <row r="20" spans="2:45" ht="16.5" customHeight="1">
      <c r="B20" s="192"/>
      <c r="D20" s="181"/>
      <c r="E20" s="204"/>
      <c r="F20" s="204"/>
      <c r="G20" s="104"/>
      <c r="H20" s="291"/>
      <c r="I20" s="202"/>
      <c r="J20" s="178"/>
      <c r="K20" s="106"/>
      <c r="L20" s="106"/>
      <c r="M20" s="104"/>
      <c r="N20" s="291"/>
      <c r="O20" s="202"/>
      <c r="P20" s="181"/>
      <c r="Q20" s="106"/>
      <c r="R20" s="182"/>
      <c r="S20" s="104"/>
      <c r="T20" s="291"/>
      <c r="U20" s="202"/>
      <c r="V20" s="181"/>
      <c r="W20" s="106"/>
      <c r="X20" s="182"/>
      <c r="Y20" s="104"/>
      <c r="Z20" s="291"/>
      <c r="AA20" s="190"/>
      <c r="AB20" s="176"/>
      <c r="AC20" s="100" t="s">
        <v>653</v>
      </c>
      <c r="AD20" s="100"/>
      <c r="AE20" s="179" t="s">
        <v>623</v>
      </c>
      <c r="AF20" s="291"/>
      <c r="AG20" s="260"/>
      <c r="AH20" s="172"/>
      <c r="AI20" s="100"/>
      <c r="AJ20" s="100"/>
      <c r="AK20" s="105"/>
      <c r="AL20" s="291"/>
      <c r="AM20" s="261"/>
      <c r="AO20" s="259"/>
      <c r="AP20" s="259"/>
      <c r="AQ20" s="259"/>
      <c r="AR20" s="259"/>
      <c r="AS20" s="495"/>
    </row>
    <row r="21" spans="2:45" ht="16.5" customHeight="1">
      <c r="B21" s="192"/>
      <c r="D21" s="181"/>
      <c r="E21" s="204"/>
      <c r="F21" s="204" t="s">
        <v>408</v>
      </c>
      <c r="G21" s="104"/>
      <c r="H21" s="291"/>
      <c r="I21" s="202"/>
      <c r="J21" s="178"/>
      <c r="K21" s="106"/>
      <c r="L21" s="106" t="s">
        <v>408</v>
      </c>
      <c r="M21" s="104"/>
      <c r="N21" s="291"/>
      <c r="O21" s="202"/>
      <c r="P21" s="181"/>
      <c r="Q21" s="106"/>
      <c r="R21" s="182" t="s">
        <v>408</v>
      </c>
      <c r="S21" s="104"/>
      <c r="T21" s="291"/>
      <c r="U21" s="202"/>
      <c r="V21" s="181"/>
      <c r="W21" s="106"/>
      <c r="X21" s="182" t="s">
        <v>408</v>
      </c>
      <c r="Y21" s="104"/>
      <c r="Z21" s="291"/>
      <c r="AA21" s="190"/>
      <c r="AB21" s="181"/>
      <c r="AC21" s="121" t="s">
        <v>654</v>
      </c>
      <c r="AD21" s="121"/>
      <c r="AE21" s="179" t="s">
        <v>623</v>
      </c>
      <c r="AF21" s="395"/>
      <c r="AG21" s="190"/>
      <c r="AH21" s="172"/>
      <c r="AI21" s="100"/>
      <c r="AJ21" s="100"/>
      <c r="AK21" s="308"/>
      <c r="AL21" s="291"/>
      <c r="AM21" s="191"/>
      <c r="AO21" s="259"/>
      <c r="AP21" s="259"/>
      <c r="AQ21" s="259"/>
      <c r="AR21" s="259"/>
      <c r="AS21" s="500"/>
    </row>
    <row r="22" spans="2:45" ht="16.5" customHeight="1">
      <c r="B22" s="192"/>
      <c r="D22" s="265"/>
      <c r="E22" s="171"/>
      <c r="F22" s="351"/>
      <c r="G22" s="104"/>
      <c r="H22" s="395"/>
      <c r="I22" s="314"/>
      <c r="J22" s="265"/>
      <c r="K22" s="324"/>
      <c r="L22" s="340"/>
      <c r="M22" s="104"/>
      <c r="N22" s="395"/>
      <c r="O22" s="314"/>
      <c r="P22" s="265"/>
      <c r="Q22" s="268"/>
      <c r="R22" s="182"/>
      <c r="S22" s="266"/>
      <c r="T22" s="323"/>
      <c r="U22" s="314"/>
      <c r="V22" s="265"/>
      <c r="W22" s="268"/>
      <c r="X22" s="269"/>
      <c r="Y22" s="104"/>
      <c r="Z22" s="395"/>
      <c r="AA22" s="271"/>
      <c r="AB22" s="265"/>
      <c r="AC22" s="352" t="s">
        <v>655</v>
      </c>
      <c r="AD22" s="100"/>
      <c r="AE22" s="179" t="s">
        <v>623</v>
      </c>
      <c r="AF22" s="323"/>
      <c r="AG22" s="202"/>
      <c r="AH22" s="353"/>
      <c r="AI22" s="324"/>
      <c r="AJ22" s="100"/>
      <c r="AK22" s="323"/>
      <c r="AL22" s="395"/>
      <c r="AM22" s="273"/>
      <c r="AS22" s="502"/>
    </row>
    <row r="23" spans="2:45" ht="16.5" customHeight="1" thickBot="1">
      <c r="B23" s="192"/>
      <c r="D23" s="326"/>
      <c r="E23" s="327"/>
      <c r="F23" s="354"/>
      <c r="G23" s="266"/>
      <c r="H23" s="360"/>
      <c r="I23" s="345"/>
      <c r="J23" s="326"/>
      <c r="K23" s="268"/>
      <c r="L23" s="329"/>
      <c r="M23" s="266"/>
      <c r="N23" s="360"/>
      <c r="O23" s="345"/>
      <c r="P23" s="326"/>
      <c r="Q23" s="332"/>
      <c r="R23" s="355"/>
      <c r="S23" s="330"/>
      <c r="T23" s="395"/>
      <c r="U23" s="345"/>
      <c r="V23" s="326"/>
      <c r="W23" s="332"/>
      <c r="X23" s="269"/>
      <c r="Y23" s="266"/>
      <c r="Z23" s="360"/>
      <c r="AA23" s="345"/>
      <c r="AB23" s="326"/>
      <c r="AC23" s="356"/>
      <c r="AD23" s="357"/>
      <c r="AE23" s="358"/>
      <c r="AF23" s="400"/>
      <c r="AG23" s="271"/>
      <c r="AH23" s="359"/>
      <c r="AI23" s="332"/>
      <c r="AJ23" s="100"/>
      <c r="AK23" s="360"/>
      <c r="AL23" s="360"/>
      <c r="AM23" s="361"/>
      <c r="AS23" s="502"/>
    </row>
    <row r="24" spans="2:45" ht="15.75" customHeight="1" thickBot="1">
      <c r="B24" s="207" t="s">
        <v>414</v>
      </c>
      <c r="C24" s="208">
        <f>SUM(G24,M24,S24,Y24,AE24,AK24)</f>
        <v>7230</v>
      </c>
      <c r="D24" s="274"/>
      <c r="E24" s="210"/>
      <c r="F24" s="210" t="s">
        <v>408</v>
      </c>
      <c r="G24" s="211">
        <f>SUM(G15:G21)</f>
        <v>0</v>
      </c>
      <c r="H24" s="211"/>
      <c r="I24" s="275"/>
      <c r="J24" s="274"/>
      <c r="K24" s="210"/>
      <c r="L24" s="210" t="s">
        <v>408</v>
      </c>
      <c r="M24" s="211">
        <f>SUM(M15:M21)</f>
        <v>0</v>
      </c>
      <c r="N24" s="211"/>
      <c r="O24" s="275"/>
      <c r="P24" s="274"/>
      <c r="Q24" s="210"/>
      <c r="R24" s="210" t="s">
        <v>408</v>
      </c>
      <c r="S24" s="211">
        <f>SUM(S15:S21)</f>
        <v>0</v>
      </c>
      <c r="T24" s="211"/>
      <c r="U24" s="275"/>
      <c r="V24" s="274"/>
      <c r="W24" s="210"/>
      <c r="X24" s="210" t="s">
        <v>408</v>
      </c>
      <c r="Y24" s="211">
        <f>SUM(Y15:Y21)</f>
        <v>460</v>
      </c>
      <c r="Z24" s="211"/>
      <c r="AA24" s="275"/>
      <c r="AB24" s="274"/>
      <c r="AC24" s="210"/>
      <c r="AD24" s="210" t="s">
        <v>408</v>
      </c>
      <c r="AE24" s="211">
        <f>SUM(AE15:AE21)</f>
        <v>6720</v>
      </c>
      <c r="AF24" s="211"/>
      <c r="AG24" s="276"/>
      <c r="AH24" s="209"/>
      <c r="AI24" s="210"/>
      <c r="AJ24" s="210"/>
      <c r="AK24" s="211">
        <f>SUM(AK15:AK21)</f>
        <v>50</v>
      </c>
      <c r="AL24" s="211"/>
      <c r="AM24" s="277"/>
      <c r="AO24" s="278">
        <f>SUM(AO15:AO21)</f>
        <v>0</v>
      </c>
      <c r="AP24" s="278">
        <f>SUM(AP15:AP21)</f>
        <v>0</v>
      </c>
      <c r="AQ24" s="278">
        <f>SUM(AQ15:AQ21)</f>
        <v>0</v>
      </c>
      <c r="AR24" s="278">
        <f>SUM(AR15:AR21)</f>
        <v>0</v>
      </c>
      <c r="AS24" s="501">
        <f>SUM(AS15:AS21)</f>
        <v>0</v>
      </c>
    </row>
    <row r="25" spans="2:45" ht="15.75" customHeight="1" thickBot="1">
      <c r="B25" s="279" t="s">
        <v>415</v>
      </c>
      <c r="C25" s="280">
        <f>SUM(H25,N25,T25,Z25,AF25,AL25)</f>
        <v>0</v>
      </c>
      <c r="D25" s="281"/>
      <c r="E25" s="219"/>
      <c r="F25" s="219"/>
      <c r="G25" s="289">
        <f>+AO24</f>
        <v>0</v>
      </c>
      <c r="H25" s="284">
        <f>SUM(H15:H21)</f>
        <v>0</v>
      </c>
      <c r="I25" s="285"/>
      <c r="J25" s="281"/>
      <c r="K25" s="286"/>
      <c r="L25" s="286" t="s">
        <v>408</v>
      </c>
      <c r="M25" s="289">
        <f>+AP24</f>
        <v>0</v>
      </c>
      <c r="N25" s="284">
        <f>SUM(N15:N21)</f>
        <v>0</v>
      </c>
      <c r="O25" s="285"/>
      <c r="P25" s="281"/>
      <c r="Q25" s="286"/>
      <c r="R25" s="286" t="s">
        <v>408</v>
      </c>
      <c r="S25" s="289">
        <f>+AQ24</f>
        <v>0</v>
      </c>
      <c r="T25" s="284">
        <f>SUM(T15:T21)</f>
        <v>0</v>
      </c>
      <c r="U25" s="285"/>
      <c r="V25" s="281"/>
      <c r="W25" s="286"/>
      <c r="X25" s="286" t="s">
        <v>408</v>
      </c>
      <c r="Y25" s="289">
        <f>+AR24</f>
        <v>0</v>
      </c>
      <c r="Z25" s="284">
        <f>SUM(Z15:Z21)</f>
        <v>0</v>
      </c>
      <c r="AA25" s="285"/>
      <c r="AB25" s="281"/>
      <c r="AC25" s="286"/>
      <c r="AD25" s="286" t="s">
        <v>408</v>
      </c>
      <c r="AE25" s="289">
        <f>+AS24</f>
        <v>0</v>
      </c>
      <c r="AF25" s="284">
        <f>SUM(AF15:AF21)</f>
        <v>0</v>
      </c>
      <c r="AG25" s="287"/>
      <c r="AH25" s="288"/>
      <c r="AI25" s="286"/>
      <c r="AJ25" s="286"/>
      <c r="AK25" s="289"/>
      <c r="AL25" s="284">
        <f>SUM(AL15:AL21)</f>
        <v>0</v>
      </c>
      <c r="AM25" s="290"/>
      <c r="AS25" s="502"/>
    </row>
    <row r="26" spans="2:45" ht="16.5" customHeight="1">
      <c r="B26" s="170" t="s">
        <v>157</v>
      </c>
      <c r="D26" s="176"/>
      <c r="E26" s="99" t="s">
        <v>656</v>
      </c>
      <c r="F26" s="99" t="s">
        <v>657</v>
      </c>
      <c r="G26" s="398" t="s">
        <v>447</v>
      </c>
      <c r="H26" s="291"/>
      <c r="I26" s="202"/>
      <c r="J26" s="176"/>
      <c r="K26" s="99" t="s">
        <v>658</v>
      </c>
      <c r="L26" s="99" t="s">
        <v>659</v>
      </c>
      <c r="M26" s="398" t="s">
        <v>447</v>
      </c>
      <c r="N26" s="291"/>
      <c r="O26" s="202"/>
      <c r="P26" s="176"/>
      <c r="Q26" s="99" t="s">
        <v>660</v>
      </c>
      <c r="R26" s="99" t="s">
        <v>661</v>
      </c>
      <c r="S26" s="398" t="s">
        <v>447</v>
      </c>
      <c r="T26" s="291"/>
      <c r="U26" s="202"/>
      <c r="V26" s="176" t="s">
        <v>366</v>
      </c>
      <c r="W26" s="99" t="s">
        <v>662</v>
      </c>
      <c r="X26" s="99" t="s">
        <v>663</v>
      </c>
      <c r="Y26" s="199">
        <v>400</v>
      </c>
      <c r="Z26" s="291"/>
      <c r="AA26" s="260"/>
      <c r="AB26" s="176" t="s">
        <v>366</v>
      </c>
      <c r="AC26" s="99" t="s">
        <v>664</v>
      </c>
      <c r="AD26" s="99" t="s">
        <v>665</v>
      </c>
      <c r="AE26" s="199">
        <v>1160</v>
      </c>
      <c r="AF26" s="291"/>
      <c r="AG26" s="260"/>
      <c r="AH26" s="491" t="s">
        <v>366</v>
      </c>
      <c r="AI26" s="443" t="s">
        <v>666</v>
      </c>
      <c r="AJ26" s="443" t="s">
        <v>667</v>
      </c>
      <c r="AK26" s="445">
        <v>20</v>
      </c>
      <c r="AL26" s="517"/>
      <c r="AM26" s="261"/>
      <c r="AO26" s="196"/>
      <c r="AP26" s="259"/>
      <c r="AQ26" s="259"/>
      <c r="AR26" s="95">
        <f>IF(Z26=0,0,IF(Z26&lt;=2000,1,IF(Z26&lt;=4000,2,IF(Z26&lt;=6000,3,4))))</f>
        <v>0</v>
      </c>
      <c r="AS26" s="495">
        <f>IF(AF26=0,0,IF(AF26&lt;=2000,1,IF(AF26&lt;=4000,2,IF(AF26&lt;=6000,3,4))))</f>
        <v>0</v>
      </c>
    </row>
    <row r="27" spans="2:45" ht="16.5" customHeight="1">
      <c r="B27" s="186">
        <v>43206</v>
      </c>
      <c r="D27" s="181"/>
      <c r="E27" s="250"/>
      <c r="F27" s="250" t="s">
        <v>408</v>
      </c>
      <c r="G27" s="106"/>
      <c r="H27" s="291"/>
      <c r="I27" s="202"/>
      <c r="J27" s="176"/>
      <c r="K27" s="106"/>
      <c r="L27" s="182"/>
      <c r="M27" s="120"/>
      <c r="N27" s="291"/>
      <c r="O27" s="202"/>
      <c r="P27" s="176"/>
      <c r="Q27" s="100" t="s">
        <v>656</v>
      </c>
      <c r="R27" s="100" t="s">
        <v>668</v>
      </c>
      <c r="S27" s="398" t="s">
        <v>447</v>
      </c>
      <c r="T27" s="291"/>
      <c r="U27" s="202"/>
      <c r="V27" s="176" t="s">
        <v>366</v>
      </c>
      <c r="W27" s="100" t="s">
        <v>669</v>
      </c>
      <c r="X27" s="100" t="s">
        <v>670</v>
      </c>
      <c r="Y27" s="101">
        <v>320</v>
      </c>
      <c r="Z27" s="291"/>
      <c r="AA27" s="260"/>
      <c r="AB27" s="176" t="s">
        <v>366</v>
      </c>
      <c r="AC27" s="100" t="s">
        <v>671</v>
      </c>
      <c r="AD27" s="100" t="s">
        <v>672</v>
      </c>
      <c r="AE27" s="101">
        <v>2640</v>
      </c>
      <c r="AF27" s="291"/>
      <c r="AG27" s="260"/>
      <c r="AH27" s="491" t="s">
        <v>366</v>
      </c>
      <c r="AI27" s="426" t="s">
        <v>673</v>
      </c>
      <c r="AJ27" s="426" t="s">
        <v>674</v>
      </c>
      <c r="AK27" s="445">
        <v>10</v>
      </c>
      <c r="AL27" s="517"/>
      <c r="AM27" s="261"/>
      <c r="AO27" s="196"/>
      <c r="AP27" s="259"/>
      <c r="AQ27" s="259"/>
      <c r="AR27" s="95">
        <f>IF(Z27=0,0,IF(Z27&lt;=2000,1,IF(Z27&lt;=4000,2,IF(Z27&lt;=6000,3,4))))</f>
        <v>0</v>
      </c>
      <c r="AS27" s="495">
        <f>IF(AF27=0,0,IF(AF27&lt;=2000,1,IF(AF27&lt;=4000,2,IF(AF27&lt;=6000,3,4))))</f>
        <v>0</v>
      </c>
    </row>
    <row r="28" spans="2:45" ht="16.5" customHeight="1">
      <c r="B28" s="192"/>
      <c r="D28" s="181"/>
      <c r="E28" s="204"/>
      <c r="F28" s="204" t="s">
        <v>408</v>
      </c>
      <c r="G28" s="104"/>
      <c r="H28" s="291"/>
      <c r="I28" s="202"/>
      <c r="J28" s="181"/>
      <c r="K28" s="106"/>
      <c r="L28" s="182" t="s">
        <v>408</v>
      </c>
      <c r="M28" s="104"/>
      <c r="N28" s="291"/>
      <c r="O28" s="202"/>
      <c r="P28" s="181"/>
      <c r="Q28" s="94"/>
      <c r="R28" s="254" t="s">
        <v>408</v>
      </c>
      <c r="S28" s="104"/>
      <c r="T28" s="291"/>
      <c r="U28" s="202"/>
      <c r="V28" s="176" t="s">
        <v>366</v>
      </c>
      <c r="W28" s="100" t="s">
        <v>675</v>
      </c>
      <c r="X28" s="100" t="s">
        <v>676</v>
      </c>
      <c r="Y28" s="293">
        <v>1310</v>
      </c>
      <c r="Z28" s="291"/>
      <c r="AA28" s="260"/>
      <c r="AB28" s="176" t="s">
        <v>366</v>
      </c>
      <c r="AC28" s="100" t="s">
        <v>677</v>
      </c>
      <c r="AD28" s="100" t="s">
        <v>678</v>
      </c>
      <c r="AE28" s="101">
        <v>1490</v>
      </c>
      <c r="AF28" s="291"/>
      <c r="AG28" s="260"/>
      <c r="AH28" s="498"/>
      <c r="AI28" s="426" t="s">
        <v>679</v>
      </c>
      <c r="AJ28" s="426" t="s">
        <v>680</v>
      </c>
      <c r="AK28" s="514">
        <v>0</v>
      </c>
      <c r="AL28" s="291"/>
      <c r="AM28" s="261"/>
      <c r="AO28" s="196"/>
      <c r="AP28" s="259"/>
      <c r="AQ28" s="259"/>
      <c r="AR28" s="95">
        <f>IF(Z28=0,0,IF(Z28&lt;=2000,1,IF(Z28&lt;=4000,2,IF(Z28&lt;=6000,3,4))))</f>
        <v>0</v>
      </c>
      <c r="AS28" s="495">
        <f>IF(AF28+AL26=0,0,IF(AF28+AL26&lt;=2000,1,IF(AF28+AL26&lt;=4000,2,IF(AF28+AL26&lt;=6000,3,4))))</f>
        <v>0</v>
      </c>
    </row>
    <row r="29" spans="2:45" ht="15.75" customHeight="1">
      <c r="B29" s="192"/>
      <c r="D29" s="181"/>
      <c r="E29" s="204"/>
      <c r="F29" s="204" t="s">
        <v>408</v>
      </c>
      <c r="G29" s="104"/>
      <c r="H29" s="291"/>
      <c r="I29" s="202"/>
      <c r="J29" s="181"/>
      <c r="K29" s="106"/>
      <c r="L29" s="182" t="s">
        <v>408</v>
      </c>
      <c r="M29" s="104"/>
      <c r="N29" s="291"/>
      <c r="O29" s="202"/>
      <c r="P29" s="181"/>
      <c r="Q29" s="106"/>
      <c r="R29" s="182" t="s">
        <v>408</v>
      </c>
      <c r="S29" s="104"/>
      <c r="T29" s="291"/>
      <c r="U29" s="202"/>
      <c r="V29" s="181"/>
      <c r="W29" s="100"/>
      <c r="X29" s="100"/>
      <c r="Y29" s="362"/>
      <c r="Z29" s="291"/>
      <c r="AA29" s="190"/>
      <c r="AB29" s="176" t="s">
        <v>366</v>
      </c>
      <c r="AC29" s="100" t="s">
        <v>681</v>
      </c>
      <c r="AD29" s="100" t="s">
        <v>682</v>
      </c>
      <c r="AE29" s="101">
        <v>1220</v>
      </c>
      <c r="AF29" s="291"/>
      <c r="AG29" s="260"/>
      <c r="AH29" s="498"/>
      <c r="AI29" s="426" t="s">
        <v>683</v>
      </c>
      <c r="AJ29" s="426" t="s">
        <v>684</v>
      </c>
      <c r="AK29" s="514">
        <v>0</v>
      </c>
      <c r="AL29" s="291"/>
      <c r="AM29" s="261"/>
      <c r="AO29" s="196"/>
      <c r="AP29" s="259"/>
      <c r="AQ29" s="259"/>
      <c r="AR29" s="95"/>
      <c r="AS29" s="495">
        <f>IF(AF29=0,0,IF(AF29&lt;=2000,1,IF(AF29&lt;=4000,2,IF(AF29&lt;=6000,3,4))))</f>
        <v>0</v>
      </c>
    </row>
    <row r="30" spans="2:45" ht="15.75" customHeight="1">
      <c r="B30" s="192"/>
      <c r="D30" s="181"/>
      <c r="E30" s="204"/>
      <c r="F30" s="204" t="s">
        <v>408</v>
      </c>
      <c r="G30" s="104"/>
      <c r="H30" s="291"/>
      <c r="I30" s="202"/>
      <c r="J30" s="181"/>
      <c r="K30" s="106"/>
      <c r="L30" s="182" t="s">
        <v>408</v>
      </c>
      <c r="M30" s="104"/>
      <c r="N30" s="291"/>
      <c r="O30" s="202"/>
      <c r="P30" s="181"/>
      <c r="Q30" s="106"/>
      <c r="R30" s="182" t="s">
        <v>408</v>
      </c>
      <c r="S30" s="104"/>
      <c r="T30" s="291"/>
      <c r="U30" s="202"/>
      <c r="V30" s="181"/>
      <c r="W30" s="106"/>
      <c r="X30" s="182" t="s">
        <v>408</v>
      </c>
      <c r="Y30" s="104"/>
      <c r="Z30" s="291"/>
      <c r="AA30" s="190"/>
      <c r="AB30" s="176" t="s">
        <v>366</v>
      </c>
      <c r="AC30" s="100" t="s">
        <v>685</v>
      </c>
      <c r="AD30" s="100" t="s">
        <v>686</v>
      </c>
      <c r="AE30" s="199">
        <v>1590</v>
      </c>
      <c r="AF30" s="291"/>
      <c r="AG30" s="260"/>
      <c r="AH30" s="498"/>
      <c r="AI30" s="499" t="s">
        <v>687</v>
      </c>
      <c r="AJ30" s="499" t="s">
        <v>688</v>
      </c>
      <c r="AK30" s="514">
        <v>0</v>
      </c>
      <c r="AL30" s="291"/>
      <c r="AM30" s="261"/>
      <c r="AO30" s="196"/>
      <c r="AP30" s="259"/>
      <c r="AQ30" s="259"/>
      <c r="AR30" s="259"/>
      <c r="AS30" s="495">
        <f>IF(AF30=0,0,IF(AF30&lt;=2000,1,IF(AF30&lt;=4000,2,IF(AF30&lt;=6000,3,4))))</f>
        <v>0</v>
      </c>
    </row>
    <row r="31" spans="2:45" ht="16.5" customHeight="1">
      <c r="B31" s="192"/>
      <c r="D31" s="181"/>
      <c r="E31" s="204"/>
      <c r="F31" s="204" t="s">
        <v>408</v>
      </c>
      <c r="G31" s="104"/>
      <c r="H31" s="291"/>
      <c r="I31" s="202"/>
      <c r="J31" s="181"/>
      <c r="K31" s="106"/>
      <c r="L31" s="182" t="s">
        <v>408</v>
      </c>
      <c r="M31" s="104"/>
      <c r="N31" s="291"/>
      <c r="O31" s="202"/>
      <c r="P31" s="181"/>
      <c r="Q31" s="106"/>
      <c r="R31" s="182" t="s">
        <v>408</v>
      </c>
      <c r="S31" s="104"/>
      <c r="T31" s="291"/>
      <c r="U31" s="202"/>
      <c r="V31" s="181"/>
      <c r="W31" s="106"/>
      <c r="X31" s="182" t="s">
        <v>408</v>
      </c>
      <c r="Y31" s="104"/>
      <c r="Z31" s="291"/>
      <c r="AA31" s="190"/>
      <c r="AB31" s="176" t="s">
        <v>366</v>
      </c>
      <c r="AC31" s="100" t="s">
        <v>689</v>
      </c>
      <c r="AD31" s="100" t="s">
        <v>690</v>
      </c>
      <c r="AE31" s="101">
        <v>1060</v>
      </c>
      <c r="AF31" s="291"/>
      <c r="AG31" s="260"/>
      <c r="AH31" s="498"/>
      <c r="AI31" s="428" t="s">
        <v>691</v>
      </c>
      <c r="AJ31" s="428" t="s">
        <v>692</v>
      </c>
      <c r="AK31" s="514">
        <v>0</v>
      </c>
      <c r="AL31" s="291"/>
      <c r="AM31" s="261"/>
      <c r="AO31" s="196"/>
      <c r="AP31" s="259"/>
      <c r="AQ31" s="259"/>
      <c r="AR31" s="259"/>
      <c r="AS31" s="495">
        <f>IF(AF31+AL27=0,0,IF(AF31+AL27&lt;=2000,1,IF(AF31+AL27&lt;=4000,2,IF(AF31+AL27&lt;=6000,3,4))))</f>
        <v>0</v>
      </c>
    </row>
    <row r="32" spans="2:45" ht="16.5" customHeight="1">
      <c r="B32" s="192"/>
      <c r="D32" s="181"/>
      <c r="E32" s="204"/>
      <c r="F32" s="204" t="s">
        <v>408</v>
      </c>
      <c r="G32" s="104"/>
      <c r="H32" s="291"/>
      <c r="I32" s="202"/>
      <c r="J32" s="181"/>
      <c r="K32" s="106"/>
      <c r="L32" s="182" t="s">
        <v>408</v>
      </c>
      <c r="M32" s="104"/>
      <c r="N32" s="291"/>
      <c r="O32" s="202"/>
      <c r="P32" s="181"/>
      <c r="Q32" s="106"/>
      <c r="R32" s="182" t="s">
        <v>408</v>
      </c>
      <c r="S32" s="104"/>
      <c r="T32" s="291"/>
      <c r="U32" s="202"/>
      <c r="V32" s="181"/>
      <c r="W32" s="106"/>
      <c r="X32" s="182" t="s">
        <v>408</v>
      </c>
      <c r="Y32" s="104"/>
      <c r="Z32" s="291"/>
      <c r="AA32" s="190"/>
      <c r="AB32" s="181"/>
      <c r="AC32" s="100" t="s">
        <v>693</v>
      </c>
      <c r="AD32" s="100"/>
      <c r="AE32" s="179" t="s">
        <v>623</v>
      </c>
      <c r="AF32" s="291"/>
      <c r="AG32" s="190"/>
      <c r="AH32" s="178"/>
      <c r="AI32" s="106"/>
      <c r="AJ32" s="106"/>
      <c r="AK32" s="463"/>
      <c r="AL32" s="291"/>
      <c r="AM32" s="191"/>
      <c r="AO32" s="196"/>
      <c r="AP32" s="259"/>
      <c r="AQ32" s="259"/>
      <c r="AR32" s="259"/>
      <c r="AS32" s="500"/>
    </row>
    <row r="33" spans="2:45" ht="16.5" customHeight="1" thickBot="1">
      <c r="B33" s="192"/>
      <c r="D33" s="265"/>
      <c r="E33" s="171"/>
      <c r="F33" s="171"/>
      <c r="G33" s="266"/>
      <c r="H33" s="395"/>
      <c r="I33" s="314"/>
      <c r="J33" s="265"/>
      <c r="K33" s="268"/>
      <c r="L33" s="269"/>
      <c r="M33" s="266"/>
      <c r="N33" s="395"/>
      <c r="O33" s="314"/>
      <c r="P33" s="265"/>
      <c r="Q33" s="329"/>
      <c r="R33" s="269"/>
      <c r="S33" s="266"/>
      <c r="T33" s="395"/>
      <c r="U33" s="314"/>
      <c r="V33" s="265"/>
      <c r="W33" s="268"/>
      <c r="X33" s="269"/>
      <c r="Y33" s="266"/>
      <c r="Z33" s="395"/>
      <c r="AA33" s="271"/>
      <c r="AB33" s="265"/>
      <c r="AC33" s="356"/>
      <c r="AD33" s="346"/>
      <c r="AE33" s="358"/>
      <c r="AF33" s="395"/>
      <c r="AG33" s="271"/>
      <c r="AH33" s="265"/>
      <c r="AI33" s="329"/>
      <c r="AJ33" s="106"/>
      <c r="AK33" s="505"/>
      <c r="AL33" s="395"/>
      <c r="AM33" s="273"/>
      <c r="AO33" s="363"/>
      <c r="AS33" s="502"/>
    </row>
    <row r="34" spans="2:45" ht="16.5" customHeight="1" thickBot="1">
      <c r="B34" s="207" t="s">
        <v>414</v>
      </c>
      <c r="C34" s="208">
        <f>SUM(G34,M34,S34,Y34,AE34,AK34)</f>
        <v>11220</v>
      </c>
      <c r="D34" s="274"/>
      <c r="E34" s="210"/>
      <c r="F34" s="210" t="s">
        <v>408</v>
      </c>
      <c r="G34" s="211">
        <f>SUM(G26:G32)</f>
        <v>0</v>
      </c>
      <c r="H34" s="211"/>
      <c r="I34" s="275"/>
      <c r="J34" s="274"/>
      <c r="K34" s="210"/>
      <c r="L34" s="210" t="s">
        <v>408</v>
      </c>
      <c r="M34" s="211">
        <f>SUM(M26:M32)</f>
        <v>0</v>
      </c>
      <c r="N34" s="211"/>
      <c r="O34" s="275"/>
      <c r="P34" s="274"/>
      <c r="Q34" s="210"/>
      <c r="R34" s="210" t="s">
        <v>408</v>
      </c>
      <c r="S34" s="211">
        <f>SUM(S26:S32)</f>
        <v>0</v>
      </c>
      <c r="T34" s="211"/>
      <c r="U34" s="275"/>
      <c r="V34" s="274"/>
      <c r="W34" s="210"/>
      <c r="X34" s="210" t="s">
        <v>408</v>
      </c>
      <c r="Y34" s="211">
        <f>SUM(Y26:Y32)</f>
        <v>2030</v>
      </c>
      <c r="Z34" s="211"/>
      <c r="AA34" s="275"/>
      <c r="AB34" s="274"/>
      <c r="AC34" s="210"/>
      <c r="AD34" s="210" t="s">
        <v>408</v>
      </c>
      <c r="AE34" s="211">
        <f>SUM(AE26:AE32)</f>
        <v>9160</v>
      </c>
      <c r="AF34" s="211"/>
      <c r="AG34" s="276"/>
      <c r="AH34" s="209"/>
      <c r="AI34" s="210"/>
      <c r="AJ34" s="210"/>
      <c r="AK34" s="211">
        <f>SUM(AK26:AK32)</f>
        <v>30</v>
      </c>
      <c r="AL34" s="211"/>
      <c r="AM34" s="277"/>
      <c r="AO34" s="278">
        <f>SUM(AO26:AO32)</f>
        <v>0</v>
      </c>
      <c r="AP34" s="278">
        <f>SUM(AP26:AP32)</f>
        <v>0</v>
      </c>
      <c r="AQ34" s="278">
        <f>SUM(AQ26:AQ32)</f>
        <v>0</v>
      </c>
      <c r="AR34" s="278">
        <f>SUM(AR26:AR32)</f>
        <v>0</v>
      </c>
      <c r="AS34" s="501">
        <f>SUM(AS26:AS32)</f>
        <v>0</v>
      </c>
    </row>
    <row r="35" spans="2:45" ht="16.5" customHeight="1" thickBot="1">
      <c r="B35" s="279" t="s">
        <v>415</v>
      </c>
      <c r="C35" s="280">
        <f>SUM(H35,N35,T35,Z35,AF35,AL35)</f>
        <v>0</v>
      </c>
      <c r="D35" s="281"/>
      <c r="E35" s="219"/>
      <c r="F35" s="219"/>
      <c r="G35" s="289">
        <f>+AO34</f>
        <v>0</v>
      </c>
      <c r="H35" s="284">
        <f>SUM(H26:H32)</f>
        <v>0</v>
      </c>
      <c r="I35" s="285"/>
      <c r="J35" s="281"/>
      <c r="K35" s="286"/>
      <c r="L35" s="286" t="s">
        <v>408</v>
      </c>
      <c r="M35" s="289">
        <f>+AP34</f>
        <v>0</v>
      </c>
      <c r="N35" s="284">
        <f>SUM(N26:N32)</f>
        <v>0</v>
      </c>
      <c r="O35" s="285"/>
      <c r="P35" s="281"/>
      <c r="Q35" s="286"/>
      <c r="R35" s="286" t="s">
        <v>408</v>
      </c>
      <c r="S35" s="289">
        <f>+AQ34</f>
        <v>0</v>
      </c>
      <c r="T35" s="284">
        <f>SUM(T26:T32)</f>
        <v>0</v>
      </c>
      <c r="U35" s="285"/>
      <c r="V35" s="281"/>
      <c r="W35" s="286"/>
      <c r="X35" s="286" t="s">
        <v>408</v>
      </c>
      <c r="Y35" s="289">
        <f>+AR34</f>
        <v>0</v>
      </c>
      <c r="Z35" s="284">
        <f>SUM(Z26:Z32)</f>
        <v>0</v>
      </c>
      <c r="AA35" s="285"/>
      <c r="AB35" s="281"/>
      <c r="AC35" s="286"/>
      <c r="AD35" s="286" t="s">
        <v>408</v>
      </c>
      <c r="AE35" s="289">
        <f>+AS34</f>
        <v>0</v>
      </c>
      <c r="AF35" s="284">
        <f>SUM(AF26:AF32)</f>
        <v>0</v>
      </c>
      <c r="AG35" s="287"/>
      <c r="AH35" s="288"/>
      <c r="AI35" s="286"/>
      <c r="AJ35" s="286"/>
      <c r="AK35" s="289"/>
      <c r="AL35" s="284">
        <f>SUM(AL26:AL32)</f>
        <v>0</v>
      </c>
      <c r="AM35" s="290"/>
      <c r="AS35" s="502"/>
    </row>
    <row r="36" spans="2:45" ht="16.5" customHeight="1">
      <c r="B36" s="170" t="s">
        <v>158</v>
      </c>
      <c r="D36" s="176"/>
      <c r="E36" s="99"/>
      <c r="F36" s="99"/>
      <c r="G36" s="398"/>
      <c r="H36" s="291"/>
      <c r="I36" s="175"/>
      <c r="J36" s="172"/>
      <c r="K36" s="99"/>
      <c r="L36" s="99"/>
      <c r="M36" s="398"/>
      <c r="N36" s="291"/>
      <c r="O36" s="175"/>
      <c r="P36" s="176"/>
      <c r="Q36" s="99" t="s">
        <v>694</v>
      </c>
      <c r="R36" s="99" t="s">
        <v>695</v>
      </c>
      <c r="S36" s="349" t="s">
        <v>447</v>
      </c>
      <c r="T36" s="291"/>
      <c r="U36" s="175"/>
      <c r="V36" s="176" t="s">
        <v>366</v>
      </c>
      <c r="W36" s="99" t="s">
        <v>694</v>
      </c>
      <c r="X36" s="99" t="s">
        <v>696</v>
      </c>
      <c r="Y36" s="447">
        <v>770</v>
      </c>
      <c r="Z36" s="401"/>
      <c r="AA36" s="260"/>
      <c r="AB36" s="172" t="s">
        <v>366</v>
      </c>
      <c r="AC36" s="100" t="s">
        <v>697</v>
      </c>
      <c r="AD36" s="100" t="s">
        <v>698</v>
      </c>
      <c r="AE36" s="199">
        <v>1850</v>
      </c>
      <c r="AF36" s="291"/>
      <c r="AG36" s="260"/>
      <c r="AH36" s="491" t="s">
        <v>366</v>
      </c>
      <c r="AI36" s="443" t="s">
        <v>699</v>
      </c>
      <c r="AJ36" s="443" t="s">
        <v>700</v>
      </c>
      <c r="AK36" s="445">
        <v>50</v>
      </c>
      <c r="AL36" s="517"/>
      <c r="AM36" s="261"/>
      <c r="AO36" s="95"/>
      <c r="AP36" s="95"/>
      <c r="AQ36" s="95"/>
      <c r="AR36" s="95">
        <f>IF(Z36=0,0,IF(Z36&lt;=2000,1,IF(Z36&lt;=4000,2,IF(Z36&lt;=6000,3,4))))</f>
        <v>0</v>
      </c>
      <c r="AS36" s="495">
        <f>IF(AF36+AL37=0,0,IF(AF36+AL37&lt;=2000,1,IF(AF36+AL37&lt;=4000,2,IF(AF36+AL37&lt;=6000,3,4))))</f>
        <v>0</v>
      </c>
    </row>
    <row r="37" spans="2:45" ht="16.5" customHeight="1">
      <c r="B37" s="186">
        <v>43208</v>
      </c>
      <c r="D37" s="181"/>
      <c r="E37" s="250"/>
      <c r="F37" s="250" t="s">
        <v>408</v>
      </c>
      <c r="G37" s="104"/>
      <c r="H37" s="291"/>
      <c r="I37" s="202"/>
      <c r="J37" s="178"/>
      <c r="K37" s="94"/>
      <c r="L37" s="94"/>
      <c r="M37" s="104"/>
      <c r="N37" s="291"/>
      <c r="O37" s="202"/>
      <c r="P37" s="181"/>
      <c r="Q37" s="94"/>
      <c r="R37" s="254" t="s">
        <v>408</v>
      </c>
      <c r="S37" s="104"/>
      <c r="T37" s="291"/>
      <c r="U37" s="202"/>
      <c r="V37" s="181"/>
      <c r="W37" s="94"/>
      <c r="X37" s="254" t="s">
        <v>408</v>
      </c>
      <c r="Y37" s="104"/>
      <c r="Z37" s="291"/>
      <c r="AA37" s="190"/>
      <c r="AB37" s="172" t="s">
        <v>366</v>
      </c>
      <c r="AC37" s="100" t="s">
        <v>701</v>
      </c>
      <c r="AD37" s="100" t="s">
        <v>702</v>
      </c>
      <c r="AE37" s="101">
        <v>2570</v>
      </c>
      <c r="AF37" s="291"/>
      <c r="AG37" s="260"/>
      <c r="AH37" s="498"/>
      <c r="AI37" s="426" t="s">
        <v>703</v>
      </c>
      <c r="AJ37" s="426" t="s">
        <v>704</v>
      </c>
      <c r="AK37" s="514">
        <v>0</v>
      </c>
      <c r="AL37" s="291"/>
      <c r="AM37" s="261"/>
      <c r="AO37" s="259"/>
      <c r="AP37" s="259"/>
      <c r="AQ37" s="259"/>
      <c r="AR37" s="259"/>
      <c r="AS37" s="495">
        <f>IF(AF37+AL36=0,0,IF(AF37+AL36&lt;=2000,1,IF(AF37+AL36&lt;=4000,2,IF(AF37+AL36&lt;=6000,3,4))))</f>
        <v>0</v>
      </c>
    </row>
    <row r="38" spans="2:45" ht="16.5" customHeight="1">
      <c r="B38" s="192"/>
      <c r="D38" s="181"/>
      <c r="E38" s="204"/>
      <c r="F38" s="204" t="s">
        <v>408</v>
      </c>
      <c r="G38" s="104"/>
      <c r="H38" s="291"/>
      <c r="I38" s="202"/>
      <c r="J38" s="178"/>
      <c r="K38" s="106"/>
      <c r="L38" s="106" t="s">
        <v>408</v>
      </c>
      <c r="M38" s="104"/>
      <c r="N38" s="291"/>
      <c r="O38" s="202"/>
      <c r="P38" s="181"/>
      <c r="Q38" s="106"/>
      <c r="R38" s="182" t="s">
        <v>408</v>
      </c>
      <c r="S38" s="104"/>
      <c r="T38" s="291"/>
      <c r="U38" s="202"/>
      <c r="V38" s="181"/>
      <c r="W38" s="106"/>
      <c r="X38" s="182" t="s">
        <v>408</v>
      </c>
      <c r="Y38" s="104"/>
      <c r="Z38" s="291"/>
      <c r="AA38" s="190"/>
      <c r="AB38" s="172" t="s">
        <v>366</v>
      </c>
      <c r="AC38" s="100" t="s">
        <v>705</v>
      </c>
      <c r="AD38" s="100" t="s">
        <v>706</v>
      </c>
      <c r="AE38" s="199">
        <v>600</v>
      </c>
      <c r="AF38" s="291"/>
      <c r="AG38" s="260"/>
      <c r="AH38" s="498"/>
      <c r="AI38" s="426" t="s">
        <v>707</v>
      </c>
      <c r="AJ38" s="426" t="s">
        <v>708</v>
      </c>
      <c r="AK38" s="514">
        <v>0</v>
      </c>
      <c r="AL38" s="291"/>
      <c r="AM38" s="261"/>
      <c r="AO38" s="259"/>
      <c r="AP38" s="259"/>
      <c r="AQ38" s="259"/>
      <c r="AR38" s="259"/>
      <c r="AS38" s="495">
        <f>IF(AF38=0,0,IF(AF38&lt;=2000,1,IF(AF38&lt;=4000,2,IF(AF38&lt;=6000,3,4))))</f>
        <v>0</v>
      </c>
    </row>
    <row r="39" spans="2:45" ht="16.5" customHeight="1">
      <c r="B39" s="192"/>
      <c r="D39" s="181"/>
      <c r="E39" s="204"/>
      <c r="F39" s="204" t="s">
        <v>408</v>
      </c>
      <c r="G39" s="104"/>
      <c r="H39" s="291"/>
      <c r="I39" s="202"/>
      <c r="J39" s="178"/>
      <c r="K39" s="106"/>
      <c r="L39" s="106" t="s">
        <v>408</v>
      </c>
      <c r="M39" s="100"/>
      <c r="N39" s="100"/>
      <c r="O39" s="202"/>
      <c r="P39" s="181"/>
      <c r="Q39" s="106"/>
      <c r="R39" s="182" t="s">
        <v>408</v>
      </c>
      <c r="S39" s="104"/>
      <c r="T39" s="291"/>
      <c r="U39" s="202"/>
      <c r="V39" s="181"/>
      <c r="W39" s="106"/>
      <c r="X39" s="182" t="s">
        <v>408</v>
      </c>
      <c r="Y39" s="104"/>
      <c r="Z39" s="291"/>
      <c r="AA39" s="190"/>
      <c r="AB39" s="172" t="s">
        <v>366</v>
      </c>
      <c r="AC39" s="100" t="s">
        <v>709</v>
      </c>
      <c r="AD39" s="173" t="s">
        <v>710</v>
      </c>
      <c r="AE39" s="101">
        <v>2010</v>
      </c>
      <c r="AF39" s="291"/>
      <c r="AG39" s="260"/>
      <c r="AH39" s="498"/>
      <c r="AI39" s="426" t="s">
        <v>711</v>
      </c>
      <c r="AJ39" s="426" t="s">
        <v>712</v>
      </c>
      <c r="AK39" s="514">
        <v>0</v>
      </c>
      <c r="AL39" s="291"/>
      <c r="AM39" s="261"/>
      <c r="AO39" s="259"/>
      <c r="AP39" s="259"/>
      <c r="AQ39" s="259"/>
      <c r="AR39" s="259"/>
      <c r="AS39" s="495">
        <f>IF(AF39=0,0,IF(AF39&lt;=2000,1,IF(AF39&lt;=4000,2,IF(AF39&lt;=6000,3,4))))</f>
        <v>0</v>
      </c>
    </row>
    <row r="40" spans="2:45" ht="16.5" customHeight="1">
      <c r="B40" s="192"/>
      <c r="D40" s="181"/>
      <c r="E40" s="204"/>
      <c r="F40" s="204"/>
      <c r="G40" s="104"/>
      <c r="H40" s="291"/>
      <c r="I40" s="202"/>
      <c r="J40" s="178"/>
      <c r="K40" s="106"/>
      <c r="L40" s="106"/>
      <c r="M40" s="104"/>
      <c r="N40" s="291"/>
      <c r="O40" s="202"/>
      <c r="P40" s="181"/>
      <c r="Q40" s="106"/>
      <c r="R40" s="182"/>
      <c r="S40" s="104"/>
      <c r="T40" s="291"/>
      <c r="U40" s="202"/>
      <c r="V40" s="172"/>
      <c r="W40" s="100"/>
      <c r="X40" s="100"/>
      <c r="Y40" s="101"/>
      <c r="Z40" s="291"/>
      <c r="AA40" s="190"/>
      <c r="AB40" s="178"/>
      <c r="AC40" s="100" t="s">
        <v>713</v>
      </c>
      <c r="AD40" s="100"/>
      <c r="AE40" s="179" t="s">
        <v>623</v>
      </c>
      <c r="AF40" s="291"/>
      <c r="AG40" s="190"/>
      <c r="AH40" s="172"/>
      <c r="AI40" s="100"/>
      <c r="AJ40" s="100"/>
      <c r="AK40" s="105"/>
      <c r="AL40" s="291"/>
      <c r="AM40" s="191"/>
      <c r="AO40" s="259"/>
      <c r="AP40" s="259"/>
      <c r="AQ40" s="259"/>
      <c r="AR40" s="259"/>
      <c r="AS40" s="500"/>
    </row>
    <row r="41" spans="2:45" ht="16.5" customHeight="1" thickBot="1">
      <c r="B41" s="192"/>
      <c r="D41" s="265"/>
      <c r="E41" s="327"/>
      <c r="F41" s="171"/>
      <c r="G41" s="266"/>
      <c r="H41" s="395"/>
      <c r="I41" s="314"/>
      <c r="J41" s="265"/>
      <c r="K41" s="332"/>
      <c r="L41" s="268"/>
      <c r="M41" s="330"/>
      <c r="N41" s="360"/>
      <c r="O41" s="345"/>
      <c r="P41" s="364"/>
      <c r="Q41" s="332"/>
      <c r="R41" s="269"/>
      <c r="S41" s="266"/>
      <c r="T41" s="395"/>
      <c r="U41" s="314"/>
      <c r="V41" s="265"/>
      <c r="W41" s="268"/>
      <c r="X41" s="269"/>
      <c r="Y41" s="266"/>
      <c r="Z41" s="395"/>
      <c r="AA41" s="271"/>
      <c r="AB41" s="265"/>
      <c r="AC41" s="100"/>
      <c r="AD41" s="100"/>
      <c r="AE41" s="179"/>
      <c r="AF41" s="360"/>
      <c r="AG41" s="345"/>
      <c r="AH41" s="326"/>
      <c r="AI41" s="365"/>
      <c r="AJ41" s="329"/>
      <c r="AK41" s="366"/>
      <c r="AL41" s="395"/>
      <c r="AM41" s="273"/>
      <c r="AS41" s="502"/>
    </row>
    <row r="42" spans="2:45" ht="16.5" customHeight="1" thickBot="1">
      <c r="B42" s="207" t="s">
        <v>414</v>
      </c>
      <c r="C42" s="208">
        <f>SUM(G42,M42,S42,Y42,AE42,AK42)</f>
        <v>7850</v>
      </c>
      <c r="D42" s="274"/>
      <c r="E42" s="210"/>
      <c r="F42" s="210" t="s">
        <v>408</v>
      </c>
      <c r="G42" s="211">
        <f>SUM(G36:G40)</f>
        <v>0</v>
      </c>
      <c r="H42" s="211"/>
      <c r="I42" s="275"/>
      <c r="J42" s="274"/>
      <c r="K42" s="210"/>
      <c r="L42" s="210" t="s">
        <v>408</v>
      </c>
      <c r="M42" s="211">
        <f>SUM(M36:M40)</f>
        <v>0</v>
      </c>
      <c r="N42" s="211"/>
      <c r="O42" s="275"/>
      <c r="P42" s="274"/>
      <c r="Q42" s="210"/>
      <c r="R42" s="210" t="s">
        <v>408</v>
      </c>
      <c r="S42" s="211">
        <f>SUM(S36:S40)</f>
        <v>0</v>
      </c>
      <c r="T42" s="211"/>
      <c r="U42" s="275"/>
      <c r="V42" s="274"/>
      <c r="W42" s="210"/>
      <c r="X42" s="210" t="s">
        <v>408</v>
      </c>
      <c r="Y42" s="211">
        <f>SUM(Y36:Y40)</f>
        <v>770</v>
      </c>
      <c r="Z42" s="211"/>
      <c r="AA42" s="275"/>
      <c r="AB42" s="274"/>
      <c r="AC42" s="210"/>
      <c r="AD42" s="210"/>
      <c r="AE42" s="211">
        <f>SUM(AE36:AE40)</f>
        <v>7030</v>
      </c>
      <c r="AF42" s="211"/>
      <c r="AG42" s="276"/>
      <c r="AH42" s="209"/>
      <c r="AI42" s="210"/>
      <c r="AJ42" s="210"/>
      <c r="AK42" s="211">
        <f>SUM(AK36:AK40)</f>
        <v>50</v>
      </c>
      <c r="AL42" s="211"/>
      <c r="AM42" s="277"/>
      <c r="AO42" s="278">
        <f>SUM(AO36:AO40)</f>
        <v>0</v>
      </c>
      <c r="AP42" s="278">
        <f>SUM(AP36:AP40)</f>
        <v>0</v>
      </c>
      <c r="AQ42" s="278">
        <f>SUM(AQ36:AQ40)</f>
        <v>0</v>
      </c>
      <c r="AR42" s="278">
        <f>SUM(AR36:AR40)</f>
        <v>0</v>
      </c>
      <c r="AS42" s="501">
        <f>SUM(AS36:AS40)</f>
        <v>0</v>
      </c>
    </row>
    <row r="43" spans="2:45" ht="16.5" customHeight="1" thickBot="1">
      <c r="B43" s="279" t="s">
        <v>415</v>
      </c>
      <c r="C43" s="280">
        <f>SUM(H43,N43,T43,Z43,AF43,AL43)</f>
        <v>0</v>
      </c>
      <c r="D43" s="281"/>
      <c r="E43" s="318"/>
      <c r="F43" s="219"/>
      <c r="G43" s="383">
        <f>+AO42</f>
        <v>0</v>
      </c>
      <c r="H43" s="284">
        <f>SUM(H36:H40)</f>
        <v>0</v>
      </c>
      <c r="I43" s="285"/>
      <c r="J43" s="281"/>
      <c r="K43" s="286"/>
      <c r="L43" s="286" t="s">
        <v>408</v>
      </c>
      <c r="M43" s="289">
        <f>+AP42</f>
        <v>0</v>
      </c>
      <c r="N43" s="284">
        <f>SUM(N36:N40)</f>
        <v>0</v>
      </c>
      <c r="O43" s="285"/>
      <c r="P43" s="281"/>
      <c r="Q43" s="286"/>
      <c r="R43" s="286" t="s">
        <v>408</v>
      </c>
      <c r="S43" s="289">
        <f>+AQ42</f>
        <v>0</v>
      </c>
      <c r="T43" s="284">
        <f>SUM(T36:T40)</f>
        <v>0</v>
      </c>
      <c r="U43" s="285"/>
      <c r="V43" s="281"/>
      <c r="W43" s="286"/>
      <c r="X43" s="286" t="s">
        <v>408</v>
      </c>
      <c r="Y43" s="289">
        <f>+AR42</f>
        <v>0</v>
      </c>
      <c r="Z43" s="284">
        <f>SUM(Z36:Z40)</f>
        <v>0</v>
      </c>
      <c r="AA43" s="285"/>
      <c r="AB43" s="281"/>
      <c r="AC43" s="286"/>
      <c r="AD43" s="286"/>
      <c r="AE43" s="289">
        <f>+AS42</f>
        <v>0</v>
      </c>
      <c r="AF43" s="284">
        <f>SUM(AF36:AF40)</f>
        <v>0</v>
      </c>
      <c r="AG43" s="287"/>
      <c r="AH43" s="288"/>
      <c r="AI43" s="286"/>
      <c r="AJ43" s="286"/>
      <c r="AK43" s="289"/>
      <c r="AL43" s="284">
        <f>SUM(AL36:AL40)</f>
        <v>0</v>
      </c>
      <c r="AM43" s="290"/>
      <c r="AS43" s="502"/>
    </row>
    <row r="44" spans="2:45" ht="16.5" customHeight="1">
      <c r="B44" s="170" t="s">
        <v>159</v>
      </c>
      <c r="D44" s="181"/>
      <c r="E44" s="304"/>
      <c r="F44" s="304" t="s">
        <v>408</v>
      </c>
      <c r="G44" s="305"/>
      <c r="H44" s="291"/>
      <c r="I44" s="202"/>
      <c r="J44" s="172" t="s">
        <v>448</v>
      </c>
      <c r="K44" s="100" t="s">
        <v>714</v>
      </c>
      <c r="L44" s="100" t="s">
        <v>715</v>
      </c>
      <c r="M44" s="101">
        <v>320</v>
      </c>
      <c r="N44" s="291"/>
      <c r="O44" s="175"/>
      <c r="P44" s="181"/>
      <c r="Q44" s="106"/>
      <c r="R44" s="367" t="s">
        <v>408</v>
      </c>
      <c r="S44" s="104"/>
      <c r="T44" s="291"/>
      <c r="U44" s="202"/>
      <c r="V44" s="176" t="s">
        <v>448</v>
      </c>
      <c r="W44" s="99" t="s">
        <v>716</v>
      </c>
      <c r="X44" s="99" t="s">
        <v>717</v>
      </c>
      <c r="Y44" s="295">
        <v>420</v>
      </c>
      <c r="Z44" s="291"/>
      <c r="AA44" s="260"/>
      <c r="AB44" s="172" t="s">
        <v>718</v>
      </c>
      <c r="AC44" s="99" t="s">
        <v>719</v>
      </c>
      <c r="AD44" s="99" t="s">
        <v>720</v>
      </c>
      <c r="AE44" s="295">
        <v>2030</v>
      </c>
      <c r="AF44" s="291"/>
      <c r="AG44" s="260"/>
      <c r="AH44" s="491" t="s">
        <v>366</v>
      </c>
      <c r="AI44" s="443" t="s">
        <v>721</v>
      </c>
      <c r="AJ44" s="443" t="s">
        <v>722</v>
      </c>
      <c r="AK44" s="445">
        <v>630</v>
      </c>
      <c r="AL44" s="517"/>
      <c r="AM44" s="261"/>
      <c r="AO44" s="259"/>
      <c r="AP44" s="95">
        <f>IF(N44=0,0,IF(N44&lt;=1000,1,IF(N44&lt;=2000,2,IF(N44&lt;=3000,3,4))))</f>
        <v>0</v>
      </c>
      <c r="AQ44" s="259"/>
      <c r="AR44" s="95">
        <f>IF(Z44=0,0,IF(Z44&lt;=1000,1,IF(Z44&lt;=2000,2,IF(Z44&lt;=3000,3,4))))</f>
        <v>0</v>
      </c>
      <c r="AS44" s="495">
        <f>IF(AF44=0,0,IF(AF44&lt;=2000,1,IF(AF44&lt;=4000,2,IF(AF44&lt;=6000,3,4))))</f>
        <v>0</v>
      </c>
    </row>
    <row r="45" spans="2:45" ht="16.5" customHeight="1">
      <c r="B45" s="186">
        <v>43216</v>
      </c>
      <c r="D45" s="181"/>
      <c r="E45" s="204"/>
      <c r="F45" s="204" t="s">
        <v>408</v>
      </c>
      <c r="G45" s="104"/>
      <c r="H45" s="291"/>
      <c r="I45" s="202"/>
      <c r="J45" s="172"/>
      <c r="K45" s="100" t="s">
        <v>723</v>
      </c>
      <c r="L45" s="100" t="s">
        <v>724</v>
      </c>
      <c r="M45" s="120" t="s">
        <v>447</v>
      </c>
      <c r="N45" s="291"/>
      <c r="O45" s="175"/>
      <c r="P45" s="181"/>
      <c r="Q45" s="100"/>
      <c r="R45" s="121"/>
      <c r="S45" s="104"/>
      <c r="T45" s="291"/>
      <c r="U45" s="202"/>
      <c r="V45" s="181"/>
      <c r="W45" s="94"/>
      <c r="X45" s="254" t="s">
        <v>408</v>
      </c>
      <c r="Y45" s="104"/>
      <c r="Z45" s="291"/>
      <c r="AA45" s="190"/>
      <c r="AB45" s="172" t="s">
        <v>718</v>
      </c>
      <c r="AC45" s="100" t="s">
        <v>725</v>
      </c>
      <c r="AD45" s="100" t="s">
        <v>726</v>
      </c>
      <c r="AE45" s="101">
        <v>2860</v>
      </c>
      <c r="AF45" s="291"/>
      <c r="AG45" s="260"/>
      <c r="AH45" s="491" t="s">
        <v>366</v>
      </c>
      <c r="AI45" s="426" t="s">
        <v>727</v>
      </c>
      <c r="AJ45" s="426" t="s">
        <v>728</v>
      </c>
      <c r="AK45" s="445">
        <v>400</v>
      </c>
      <c r="AL45" s="517"/>
      <c r="AM45" s="261"/>
      <c r="AO45" s="259"/>
      <c r="AP45" s="95"/>
      <c r="AQ45" s="259"/>
      <c r="AR45" s="259"/>
      <c r="AS45" s="495">
        <f>IF(AF45+AL44=0,0,IF(AF45+AL44&lt;=2000,1,IF(AF45+AL44&lt;=4000,2,IF(AF45+AL44&lt;=6000,3,4))))</f>
        <v>0</v>
      </c>
    </row>
    <row r="46" spans="2:45" ht="16.5" customHeight="1">
      <c r="B46" s="192"/>
      <c r="D46" s="181"/>
      <c r="E46" s="204"/>
      <c r="F46" s="204" t="s">
        <v>408</v>
      </c>
      <c r="G46" s="104"/>
      <c r="H46" s="291"/>
      <c r="I46" s="202"/>
      <c r="J46" s="178"/>
      <c r="K46" s="100" t="s">
        <v>729</v>
      </c>
      <c r="L46" s="100" t="s">
        <v>730</v>
      </c>
      <c r="M46" s="362" t="s">
        <v>623</v>
      </c>
      <c r="N46" s="291"/>
      <c r="O46" s="202"/>
      <c r="P46" s="181"/>
      <c r="Q46" s="100"/>
      <c r="R46" s="100"/>
      <c r="S46" s="104"/>
      <c r="T46" s="291"/>
      <c r="U46" s="202"/>
      <c r="V46" s="181"/>
      <c r="W46" s="106"/>
      <c r="X46" s="182" t="s">
        <v>408</v>
      </c>
      <c r="Y46" s="104"/>
      <c r="Z46" s="291"/>
      <c r="AA46" s="190"/>
      <c r="AB46" s="172" t="s">
        <v>718</v>
      </c>
      <c r="AC46" s="100" t="s">
        <v>731</v>
      </c>
      <c r="AD46" s="100" t="s">
        <v>732</v>
      </c>
      <c r="AE46" s="101">
        <v>2160</v>
      </c>
      <c r="AF46" s="291"/>
      <c r="AG46" s="260"/>
      <c r="AH46" s="498"/>
      <c r="AI46" s="499" t="s">
        <v>733</v>
      </c>
      <c r="AJ46" s="506" t="s">
        <v>734</v>
      </c>
      <c r="AK46" s="514">
        <v>0</v>
      </c>
      <c r="AL46" s="291"/>
      <c r="AM46" s="191"/>
      <c r="AO46" s="259"/>
      <c r="AP46" s="259"/>
      <c r="AQ46" s="259"/>
      <c r="AR46" s="259"/>
      <c r="AS46" s="495">
        <f>IF(AF46+AL45=0,0,IF(AF46+AL45&lt;=2000,1,IF(AF46+AL45&lt;=4000,2,IF(AF46+AL45&lt;=6000,3,4))))</f>
        <v>0</v>
      </c>
    </row>
    <row r="47" spans="2:45" ht="16.5" customHeight="1" thickBot="1">
      <c r="B47" s="192"/>
      <c r="D47" s="181"/>
      <c r="E47" s="204"/>
      <c r="F47" s="204" t="s">
        <v>408</v>
      </c>
      <c r="G47" s="104"/>
      <c r="H47" s="291"/>
      <c r="I47" s="202"/>
      <c r="J47" s="178"/>
      <c r="K47" s="100"/>
      <c r="L47" s="100"/>
      <c r="M47" s="104"/>
      <c r="N47" s="291"/>
      <c r="O47" s="202"/>
      <c r="P47" s="181"/>
      <c r="Q47" s="106"/>
      <c r="R47" s="182" t="s">
        <v>408</v>
      </c>
      <c r="S47" s="104"/>
      <c r="T47" s="291"/>
      <c r="U47" s="202"/>
      <c r="V47" s="181"/>
      <c r="W47" s="106"/>
      <c r="X47" s="182" t="s">
        <v>408</v>
      </c>
      <c r="Y47" s="104"/>
      <c r="Z47" s="291"/>
      <c r="AA47" s="190"/>
      <c r="AB47" s="178"/>
      <c r="AC47" s="106" t="s">
        <v>735</v>
      </c>
      <c r="AD47" s="106"/>
      <c r="AE47" s="296" t="s">
        <v>623</v>
      </c>
      <c r="AF47" s="291"/>
      <c r="AG47" s="190"/>
      <c r="AH47" s="178"/>
      <c r="AI47" s="106"/>
      <c r="AJ47" s="106"/>
      <c r="AK47" s="104"/>
      <c r="AL47" s="291"/>
      <c r="AM47" s="191"/>
      <c r="AO47" s="259"/>
      <c r="AP47" s="259"/>
      <c r="AQ47" s="259"/>
      <c r="AR47" s="259"/>
      <c r="AS47" s="500"/>
    </row>
    <row r="48" spans="2:45" ht="16.5" customHeight="1" thickBot="1">
      <c r="B48" s="207" t="s">
        <v>414</v>
      </c>
      <c r="C48" s="208">
        <f>SUM(G48,M48,S48,Y48,AE48,AK48)</f>
        <v>8820</v>
      </c>
      <c r="D48" s="274"/>
      <c r="E48" s="210"/>
      <c r="F48" s="210" t="s">
        <v>408</v>
      </c>
      <c r="G48" s="211">
        <f>SUM(G44:G47)</f>
        <v>0</v>
      </c>
      <c r="H48" s="211"/>
      <c r="I48" s="275"/>
      <c r="J48" s="274"/>
      <c r="K48" s="210"/>
      <c r="L48" s="210" t="s">
        <v>408</v>
      </c>
      <c r="M48" s="211">
        <f>SUM(M44:M47)</f>
        <v>320</v>
      </c>
      <c r="N48" s="211"/>
      <c r="O48" s="275"/>
      <c r="P48" s="274"/>
      <c r="Q48" s="210"/>
      <c r="R48" s="210" t="s">
        <v>408</v>
      </c>
      <c r="S48" s="211">
        <f>SUM(S44:S47)</f>
        <v>0</v>
      </c>
      <c r="T48" s="211"/>
      <c r="U48" s="275"/>
      <c r="V48" s="274"/>
      <c r="W48" s="210"/>
      <c r="X48" s="210" t="s">
        <v>408</v>
      </c>
      <c r="Y48" s="211">
        <f>SUM(Y44:Y47)</f>
        <v>420</v>
      </c>
      <c r="Z48" s="211"/>
      <c r="AA48" s="275"/>
      <c r="AB48" s="274"/>
      <c r="AC48" s="210"/>
      <c r="AD48" s="210"/>
      <c r="AE48" s="211">
        <f>SUM(AE44:AE47)</f>
        <v>7050</v>
      </c>
      <c r="AF48" s="211"/>
      <c r="AG48" s="276"/>
      <c r="AH48" s="209"/>
      <c r="AI48" s="210"/>
      <c r="AJ48" s="210"/>
      <c r="AK48" s="211">
        <f>SUM(AK44:AK47)</f>
        <v>1030</v>
      </c>
      <c r="AL48" s="211"/>
      <c r="AM48" s="277"/>
      <c r="AO48" s="278">
        <f>SUM(AO44:AO47)</f>
        <v>0</v>
      </c>
      <c r="AP48" s="278">
        <f>SUM(AP44:AP47)</f>
        <v>0</v>
      </c>
      <c r="AQ48" s="278">
        <f>SUM(AQ44:AQ47)</f>
        <v>0</v>
      </c>
      <c r="AR48" s="278">
        <f>SUM(AR44:AR47)</f>
        <v>0</v>
      </c>
      <c r="AS48" s="501">
        <f>SUM(AS44:AS47)</f>
        <v>0</v>
      </c>
    </row>
    <row r="49" spans="2:45" ht="16.5" customHeight="1" thickBot="1">
      <c r="B49" s="279" t="s">
        <v>415</v>
      </c>
      <c r="C49" s="280">
        <f>SUM(H49,N49,T49,Z49,AF49,AL49)</f>
        <v>0</v>
      </c>
      <c r="D49" s="281"/>
      <c r="E49" s="219"/>
      <c r="F49" s="219"/>
      <c r="G49" s="283"/>
      <c r="H49" s="284">
        <f>SUM(H44:H47)</f>
        <v>0</v>
      </c>
      <c r="I49" s="285"/>
      <c r="J49" s="281"/>
      <c r="K49" s="219"/>
      <c r="L49" s="219"/>
      <c r="M49" s="402">
        <f>+AP48</f>
        <v>0</v>
      </c>
      <c r="N49" s="284">
        <f>SUM(N44:N47)</f>
        <v>0</v>
      </c>
      <c r="O49" s="285"/>
      <c r="P49" s="281"/>
      <c r="Q49" s="286"/>
      <c r="R49" s="286" t="s">
        <v>408</v>
      </c>
      <c r="S49" s="283"/>
      <c r="T49" s="284">
        <f>SUM(T44:T47)</f>
        <v>0</v>
      </c>
      <c r="U49" s="285"/>
      <c r="V49" s="281"/>
      <c r="W49" s="286"/>
      <c r="X49" s="286" t="s">
        <v>408</v>
      </c>
      <c r="Y49" s="402">
        <f>+AR48</f>
        <v>0</v>
      </c>
      <c r="Z49" s="284">
        <f>SUM(Z44:Z47)</f>
        <v>0</v>
      </c>
      <c r="AA49" s="285"/>
      <c r="AB49" s="281"/>
      <c r="AC49" s="286"/>
      <c r="AD49" s="286"/>
      <c r="AE49" s="289">
        <f>+AS48</f>
        <v>0</v>
      </c>
      <c r="AF49" s="284">
        <f>SUM(AF44:AF47)</f>
        <v>0</v>
      </c>
      <c r="AG49" s="287"/>
      <c r="AH49" s="288"/>
      <c r="AI49" s="286"/>
      <c r="AJ49" s="286"/>
      <c r="AK49" s="368"/>
      <c r="AL49" s="284">
        <f>SUM(AL44:AL47)</f>
        <v>0</v>
      </c>
      <c r="AM49" s="290"/>
      <c r="AS49" s="502"/>
    </row>
    <row r="50" spans="2:45" ht="16.5" customHeight="1">
      <c r="B50" s="170" t="s">
        <v>160</v>
      </c>
      <c r="D50" s="176"/>
      <c r="E50" s="99"/>
      <c r="F50" s="99"/>
      <c r="G50" s="311"/>
      <c r="H50" s="291"/>
      <c r="I50" s="175"/>
      <c r="J50" s="172"/>
      <c r="K50" s="99"/>
      <c r="L50" s="99"/>
      <c r="M50" s="311"/>
      <c r="N50" s="291"/>
      <c r="O50" s="175"/>
      <c r="P50" s="172"/>
      <c r="Q50" s="99" t="s">
        <v>736</v>
      </c>
      <c r="R50" s="99" t="s">
        <v>737</v>
      </c>
      <c r="S50" s="349" t="s">
        <v>447</v>
      </c>
      <c r="T50" s="291"/>
      <c r="U50" s="175"/>
      <c r="V50" s="172"/>
      <c r="W50" s="99"/>
      <c r="X50" s="99"/>
      <c r="Y50" s="398"/>
      <c r="Z50" s="291"/>
      <c r="AA50" s="260"/>
      <c r="AB50" s="172" t="s">
        <v>366</v>
      </c>
      <c r="AC50" s="99" t="s">
        <v>738</v>
      </c>
      <c r="AD50" s="121" t="s">
        <v>739</v>
      </c>
      <c r="AE50" s="199">
        <v>3170</v>
      </c>
      <c r="AF50" s="291"/>
      <c r="AG50" s="260"/>
      <c r="AH50" s="498"/>
      <c r="AI50" s="443" t="s">
        <v>740</v>
      </c>
      <c r="AJ50" s="443" t="s">
        <v>741</v>
      </c>
      <c r="AK50" s="514">
        <v>0</v>
      </c>
      <c r="AL50" s="291"/>
      <c r="AM50" s="261"/>
      <c r="AO50" s="95"/>
      <c r="AP50" s="95">
        <f>IF(N50=0,0,IF(N50&lt;=2000,1,IF(N50&lt;=4000,2,IF(N50&lt;=6000,3,4))))</f>
        <v>0</v>
      </c>
      <c r="AQ50" s="95"/>
      <c r="AR50" s="369"/>
      <c r="AS50" s="495">
        <f>IF(AF50=0,0,IF(AF50&lt;=2000,1,IF(AF50&lt;=4000,2,IF(AF50&lt;=6000,3,4))))</f>
        <v>0</v>
      </c>
    </row>
    <row r="51" spans="2:45" ht="16.5" customHeight="1">
      <c r="B51" s="186">
        <v>43210</v>
      </c>
      <c r="D51" s="181"/>
      <c r="E51" s="250"/>
      <c r="F51" s="250" t="s">
        <v>408</v>
      </c>
      <c r="G51" s="104"/>
      <c r="H51" s="291"/>
      <c r="I51" s="202"/>
      <c r="J51" s="178"/>
      <c r="K51" s="94"/>
      <c r="L51" s="94"/>
      <c r="M51" s="104"/>
      <c r="N51" s="291"/>
      <c r="O51" s="202"/>
      <c r="P51" s="178"/>
      <c r="Q51" s="94"/>
      <c r="R51" s="94" t="s">
        <v>408</v>
      </c>
      <c r="S51" s="104"/>
      <c r="T51" s="291"/>
      <c r="U51" s="202"/>
      <c r="V51" s="178"/>
      <c r="W51" s="94"/>
      <c r="X51" s="94"/>
      <c r="Y51" s="104"/>
      <c r="Z51" s="291"/>
      <c r="AA51" s="190"/>
      <c r="AB51" s="172" t="s">
        <v>366</v>
      </c>
      <c r="AC51" s="100" t="s">
        <v>742</v>
      </c>
      <c r="AD51" s="121" t="s">
        <v>743</v>
      </c>
      <c r="AE51" s="199">
        <v>1440</v>
      </c>
      <c r="AF51" s="291"/>
      <c r="AG51" s="260"/>
      <c r="AH51" s="498"/>
      <c r="AI51" s="426" t="s">
        <v>744</v>
      </c>
      <c r="AJ51" s="426" t="s">
        <v>745</v>
      </c>
      <c r="AK51" s="514">
        <v>0</v>
      </c>
      <c r="AL51" s="291"/>
      <c r="AM51" s="261"/>
      <c r="AO51" s="259"/>
      <c r="AP51" s="259"/>
      <c r="AQ51" s="259"/>
      <c r="AR51" s="259"/>
      <c r="AS51" s="495">
        <f t="shared" ref="AS51:AS52" si="0">IF(AF51=0,0,IF(AF51&lt;=2000,1,IF(AF51&lt;=4000,2,IF(AF51&lt;=6000,3,4))))</f>
        <v>0</v>
      </c>
    </row>
    <row r="52" spans="2:45" ht="16.5" customHeight="1">
      <c r="B52" s="192"/>
      <c r="D52" s="181"/>
      <c r="E52" s="204"/>
      <c r="F52" s="204" t="s">
        <v>408</v>
      </c>
      <c r="G52" s="104"/>
      <c r="H52" s="291"/>
      <c r="I52" s="202"/>
      <c r="J52" s="178"/>
      <c r="K52" s="106"/>
      <c r="L52" s="106"/>
      <c r="M52" s="104"/>
      <c r="N52" s="291"/>
      <c r="O52" s="202"/>
      <c r="P52" s="178"/>
      <c r="Q52" s="106"/>
      <c r="R52" s="106" t="s">
        <v>408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172" t="s">
        <v>366</v>
      </c>
      <c r="AC52" s="100" t="s">
        <v>746</v>
      </c>
      <c r="AD52" s="100" t="s">
        <v>747</v>
      </c>
      <c r="AE52" s="101">
        <v>2960</v>
      </c>
      <c r="AF52" s="291"/>
      <c r="AG52" s="260"/>
      <c r="AH52" s="498"/>
      <c r="AI52" s="426" t="s">
        <v>748</v>
      </c>
      <c r="AJ52" s="426" t="s">
        <v>749</v>
      </c>
      <c r="AK52" s="514">
        <v>0</v>
      </c>
      <c r="AL52" s="291"/>
      <c r="AM52" s="261"/>
      <c r="AO52" s="259"/>
      <c r="AP52" s="259"/>
      <c r="AQ52" s="259"/>
      <c r="AR52" s="259"/>
      <c r="AS52" s="495">
        <f t="shared" si="0"/>
        <v>0</v>
      </c>
    </row>
    <row r="53" spans="2:45" ht="16.5" customHeight="1">
      <c r="B53" s="192"/>
      <c r="D53" s="178"/>
      <c r="E53" s="268"/>
      <c r="F53" s="268"/>
      <c r="G53" s="104"/>
      <c r="H53" s="395"/>
      <c r="I53" s="370"/>
      <c r="J53" s="265"/>
      <c r="K53" s="268"/>
      <c r="L53" s="268"/>
      <c r="M53" s="266"/>
      <c r="N53" s="395"/>
      <c r="O53" s="314"/>
      <c r="P53" s="265"/>
      <c r="Q53" s="268"/>
      <c r="R53" s="106"/>
      <c r="S53" s="266"/>
      <c r="T53" s="395"/>
      <c r="U53" s="202"/>
      <c r="V53" s="178"/>
      <c r="W53" s="268"/>
      <c r="X53" s="268"/>
      <c r="Y53" s="266"/>
      <c r="Z53" s="323"/>
      <c r="AA53" s="202"/>
      <c r="AB53" s="265"/>
      <c r="AC53" s="100" t="s">
        <v>750</v>
      </c>
      <c r="AD53" s="100"/>
      <c r="AE53" s="362" t="s">
        <v>623</v>
      </c>
      <c r="AF53" s="291"/>
      <c r="AG53" s="190"/>
      <c r="AH53" s="172"/>
      <c r="AI53" s="173"/>
      <c r="AJ53" s="106"/>
      <c r="AK53" s="101"/>
      <c r="AL53" s="291"/>
      <c r="AM53" s="191"/>
      <c r="AS53" s="502"/>
    </row>
    <row r="54" spans="2:45" ht="16.5" customHeight="1" thickBot="1">
      <c r="B54" s="192"/>
      <c r="D54" s="265"/>
      <c r="E54" s="332"/>
      <c r="F54" s="268"/>
      <c r="G54" s="266"/>
      <c r="H54" s="360"/>
      <c r="I54" s="345"/>
      <c r="J54" s="326"/>
      <c r="K54" s="332"/>
      <c r="L54" s="268"/>
      <c r="M54" s="330"/>
      <c r="N54" s="360"/>
      <c r="O54" s="345"/>
      <c r="P54" s="326"/>
      <c r="Q54" s="332"/>
      <c r="R54" s="329"/>
      <c r="S54" s="330"/>
      <c r="T54" s="360"/>
      <c r="U54" s="314"/>
      <c r="V54" s="265"/>
      <c r="W54" s="332"/>
      <c r="X54" s="268"/>
      <c r="Y54" s="330"/>
      <c r="Z54" s="395"/>
      <c r="AA54" s="271"/>
      <c r="AB54" s="326"/>
      <c r="AC54" s="100" t="s">
        <v>751</v>
      </c>
      <c r="AD54" s="121"/>
      <c r="AE54" s="362" t="s">
        <v>623</v>
      </c>
      <c r="AF54" s="395"/>
      <c r="AG54" s="271"/>
      <c r="AH54" s="353"/>
      <c r="AI54" s="173"/>
      <c r="AJ54" s="106"/>
      <c r="AK54" s="101"/>
      <c r="AL54" s="395"/>
      <c r="AM54" s="273"/>
      <c r="AS54" s="502"/>
    </row>
    <row r="55" spans="2:45" ht="15.75" customHeight="1" thickBot="1">
      <c r="B55" s="207" t="s">
        <v>414</v>
      </c>
      <c r="C55" s="208">
        <f>SUM(G55,M55,S55,Y55,AE55,AK55)</f>
        <v>7570</v>
      </c>
      <c r="D55" s="209"/>
      <c r="E55" s="210"/>
      <c r="F55" s="210" t="s">
        <v>408</v>
      </c>
      <c r="G55" s="211">
        <f>SUM(G50:G52)</f>
        <v>0</v>
      </c>
      <c r="H55" s="211"/>
      <c r="I55" s="212"/>
      <c r="J55" s="209"/>
      <c r="K55" s="210"/>
      <c r="L55" s="210"/>
      <c r="M55" s="211">
        <f>SUM(M50:M52)</f>
        <v>0</v>
      </c>
      <c r="N55" s="211"/>
      <c r="O55" s="212"/>
      <c r="P55" s="209"/>
      <c r="Q55" s="210"/>
      <c r="R55" s="210" t="s">
        <v>408</v>
      </c>
      <c r="S55" s="211">
        <f>SUM(S50:S52)</f>
        <v>0</v>
      </c>
      <c r="T55" s="211"/>
      <c r="U55" s="212"/>
      <c r="V55" s="209"/>
      <c r="W55" s="210"/>
      <c r="X55" s="210"/>
      <c r="Y55" s="211">
        <f>SUM(Y50:Y52)</f>
        <v>0</v>
      </c>
      <c r="Z55" s="211"/>
      <c r="AA55" s="212"/>
      <c r="AB55" s="209"/>
      <c r="AC55" s="210"/>
      <c r="AD55" s="210"/>
      <c r="AE55" s="211">
        <f>SUM(AE50:AE52)</f>
        <v>7570</v>
      </c>
      <c r="AF55" s="211"/>
      <c r="AG55" s="213"/>
      <c r="AH55" s="209"/>
      <c r="AI55" s="210"/>
      <c r="AJ55" s="210"/>
      <c r="AK55" s="211">
        <f>SUM(AK50:AK52)</f>
        <v>0</v>
      </c>
      <c r="AL55" s="211"/>
      <c r="AM55" s="214"/>
      <c r="AO55" s="278">
        <f>SUM(AO50:AO52)</f>
        <v>0</v>
      </c>
      <c r="AP55" s="278">
        <f>SUM(AP50:AP52)</f>
        <v>0</v>
      </c>
      <c r="AQ55" s="278">
        <f>SUM(AQ50:AQ52)</f>
        <v>0</v>
      </c>
      <c r="AR55" s="278">
        <f>SUM(AR50:AR52)</f>
        <v>0</v>
      </c>
      <c r="AS55" s="501">
        <f>SUM(AS50:AS52)</f>
        <v>0</v>
      </c>
    </row>
    <row r="56" spans="2:45" ht="15.75" customHeight="1" thickBot="1">
      <c r="B56" s="216" t="s">
        <v>415</v>
      </c>
      <c r="C56" s="217">
        <f>SUM(H56,N56,T56,Z56,AF56,AL56)</f>
        <v>0</v>
      </c>
      <c r="D56" s="218"/>
      <c r="E56" s="282"/>
      <c r="F56" s="219"/>
      <c r="G56" s="289">
        <f>+AO55</f>
        <v>0</v>
      </c>
      <c r="H56" s="220">
        <f>SUM(H50:H52)</f>
        <v>0</v>
      </c>
      <c r="I56" s="221"/>
      <c r="J56" s="218"/>
      <c r="K56" s="219"/>
      <c r="L56" s="219"/>
      <c r="M56" s="289">
        <f>+AP55</f>
        <v>0</v>
      </c>
      <c r="N56" s="220">
        <f>SUM(N50:N52)</f>
        <v>0</v>
      </c>
      <c r="O56" s="221"/>
      <c r="P56" s="218"/>
      <c r="Q56" s="219"/>
      <c r="R56" s="219" t="s">
        <v>408</v>
      </c>
      <c r="S56" s="289">
        <f>+AQ55</f>
        <v>0</v>
      </c>
      <c r="T56" s="220">
        <f>SUM(T50:T52)</f>
        <v>0</v>
      </c>
      <c r="U56" s="221"/>
      <c r="V56" s="218"/>
      <c r="W56" s="219"/>
      <c r="X56" s="219"/>
      <c r="Y56" s="289">
        <f>+AR55</f>
        <v>0</v>
      </c>
      <c r="Z56" s="220">
        <f>SUM(Z50:Z52)</f>
        <v>0</v>
      </c>
      <c r="AA56" s="221"/>
      <c r="AB56" s="218"/>
      <c r="AC56" s="219"/>
      <c r="AD56" s="219"/>
      <c r="AE56" s="289">
        <f>+AS55</f>
        <v>0</v>
      </c>
      <c r="AF56" s="220">
        <f>SUM(AF50:AF52)</f>
        <v>0</v>
      </c>
      <c r="AG56" s="222"/>
      <c r="AH56" s="218"/>
      <c r="AI56" s="219"/>
      <c r="AJ56" s="219"/>
      <c r="AK56" s="289"/>
      <c r="AL56" s="220">
        <f>SUM(AL50:AL52)</f>
        <v>0</v>
      </c>
      <c r="AM56" s="223"/>
      <c r="AS56" s="502"/>
    </row>
    <row r="57" spans="2:45" s="232" customFormat="1" ht="15.75" customHeight="1" thickTop="1" thickBot="1">
      <c r="B57" s="224" t="s">
        <v>416</v>
      </c>
      <c r="C57" s="225">
        <f>SUM(H57,N57,T57,Z57,AF57,AL57)</f>
        <v>0</v>
      </c>
      <c r="D57" s="226"/>
      <c r="E57" s="227"/>
      <c r="F57" s="227" t="s">
        <v>408</v>
      </c>
      <c r="G57" s="228">
        <f>SUM(G13,G24,G34,G42,G48,G55)</f>
        <v>1770</v>
      </c>
      <c r="H57" s="228">
        <f>SUM(H56,H49,H43,H35,H25,H14)</f>
        <v>0</v>
      </c>
      <c r="I57" s="229"/>
      <c r="J57" s="226"/>
      <c r="K57" s="227"/>
      <c r="L57" s="227"/>
      <c r="M57" s="228">
        <f>SUM(M13,M24,M34,M42,M48,M55)</f>
        <v>900</v>
      </c>
      <c r="N57" s="228">
        <f>SUM(N56,N49,N43,N35,N25,N14)</f>
        <v>0</v>
      </c>
      <c r="O57" s="229"/>
      <c r="P57" s="226"/>
      <c r="Q57" s="227"/>
      <c r="R57" s="227" t="s">
        <v>408</v>
      </c>
      <c r="S57" s="228">
        <f>SUM(S13,S24,S34,S42,S48,S55)</f>
        <v>0</v>
      </c>
      <c r="T57" s="228">
        <f>SUM(T56,T49,T43,T35,T25,T14)</f>
        <v>0</v>
      </c>
      <c r="U57" s="229"/>
      <c r="V57" s="226"/>
      <c r="W57" s="227"/>
      <c r="X57" s="227"/>
      <c r="Y57" s="228">
        <f>SUM(Y13,Y24,Y34,Y42,Y48,Y55)</f>
        <v>6470</v>
      </c>
      <c r="Z57" s="228">
        <f>SUM(Z56,Z49,Z43,Z35,Z25,Z14)</f>
        <v>0</v>
      </c>
      <c r="AA57" s="229"/>
      <c r="AB57" s="226"/>
      <c r="AC57" s="227"/>
      <c r="AD57" s="227"/>
      <c r="AE57" s="228">
        <f>SUM(AE13,AE24,AE34,AE42,AE48,AE55)</f>
        <v>40170</v>
      </c>
      <c r="AF57" s="228">
        <f>SUM(AF56,AF49,AF43,AF35,AF25,AF14)</f>
        <v>0</v>
      </c>
      <c r="AG57" s="230"/>
      <c r="AH57" s="226"/>
      <c r="AI57" s="227"/>
      <c r="AJ57" s="227"/>
      <c r="AK57" s="228">
        <f>SUM(AK13,AK24,AK34,AK42,AK48,AK55)</f>
        <v>1760</v>
      </c>
      <c r="AL57" s="228">
        <f>SUM(AL56,AL49,AL43,AL35,AL25,AL14)</f>
        <v>0</v>
      </c>
      <c r="AM57" s="231"/>
      <c r="AO57" s="249"/>
      <c r="AP57" s="249"/>
      <c r="AQ57" s="298"/>
      <c r="AR57" s="298"/>
      <c r="AS57" s="503"/>
    </row>
    <row r="58" spans="2:45" ht="15" customHeight="1" thickBot="1">
      <c r="B58" s="233"/>
      <c r="C58" s="234"/>
      <c r="D58" s="234"/>
      <c r="F58" s="91" t="s">
        <v>408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408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/>
      <c r="AE58" s="385"/>
      <c r="AF58" s="385"/>
      <c r="AG58" s="385"/>
      <c r="AH58" s="234"/>
      <c r="AI58" s="385"/>
      <c r="AJ58" s="385"/>
      <c r="AK58" s="385"/>
      <c r="AL58" s="385"/>
      <c r="AM58" s="96" t="s">
        <v>752</v>
      </c>
      <c r="AS58" s="502"/>
    </row>
    <row r="59" spans="2:45" ht="15" customHeight="1">
      <c r="B59" s="235" t="s">
        <v>418</v>
      </c>
      <c r="C59" s="236"/>
      <c r="D59" s="412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12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9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  <c r="AS59" s="502"/>
    </row>
    <row r="60" spans="2:45" ht="15" customHeight="1">
      <c r="B60" s="238" t="s">
        <v>419</v>
      </c>
      <c r="C60" s="239"/>
      <c r="D60" s="413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4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20"/>
      <c r="AC60" s="240"/>
      <c r="AD60" s="389"/>
      <c r="AE60" s="389"/>
      <c r="AF60" s="389"/>
      <c r="AG60" s="389"/>
      <c r="AH60" s="587" t="s">
        <v>420</v>
      </c>
      <c r="AI60" s="587"/>
      <c r="AJ60" s="587"/>
      <c r="AK60" s="587"/>
      <c r="AL60" s="587"/>
      <c r="AM60" s="618"/>
      <c r="AS60" s="502"/>
    </row>
    <row r="61" spans="2:45" ht="15" customHeight="1">
      <c r="B61" s="241"/>
      <c r="C61" s="239"/>
      <c r="D61" s="414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4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20"/>
      <c r="AC61" s="240"/>
      <c r="AD61" s="389"/>
      <c r="AE61" s="389"/>
      <c r="AF61" s="389"/>
      <c r="AG61" s="389"/>
      <c r="AH61" s="467" t="s">
        <v>421</v>
      </c>
      <c r="AI61" s="467"/>
      <c r="AJ61" s="467"/>
      <c r="AK61" s="467"/>
      <c r="AL61" s="469"/>
      <c r="AM61" s="470"/>
      <c r="AS61" s="502"/>
    </row>
    <row r="62" spans="2:45" ht="15" customHeight="1">
      <c r="B62" s="241"/>
      <c r="C62" s="239"/>
      <c r="D62" s="414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4"/>
      <c r="Q62" s="115"/>
      <c r="R62" s="116"/>
      <c r="S62" s="356"/>
      <c r="T62" s="389"/>
      <c r="U62" s="389"/>
      <c r="V62" s="239"/>
      <c r="W62" s="389"/>
      <c r="X62" s="389"/>
      <c r="Y62" s="389"/>
      <c r="Z62" s="389"/>
      <c r="AA62" s="390"/>
      <c r="AB62" s="420"/>
      <c r="AC62" s="240"/>
      <c r="AD62" s="389"/>
      <c r="AE62" s="389"/>
      <c r="AF62" s="389"/>
      <c r="AG62" s="389"/>
      <c r="AH62" s="589" t="s">
        <v>422</v>
      </c>
      <c r="AI62" s="589"/>
      <c r="AJ62" s="589"/>
      <c r="AK62" s="589"/>
      <c r="AL62" s="469"/>
      <c r="AM62" s="470"/>
      <c r="AS62" s="502"/>
    </row>
    <row r="63" spans="2:45" ht="15" customHeight="1">
      <c r="B63" s="241"/>
      <c r="C63" s="239"/>
      <c r="D63" s="414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4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20"/>
      <c r="AC63" s="240"/>
      <c r="AD63" s="389"/>
      <c r="AE63" s="389"/>
      <c r="AF63" s="389"/>
      <c r="AG63" s="389"/>
      <c r="AH63" s="468" t="s">
        <v>423</v>
      </c>
      <c r="AI63" s="472"/>
      <c r="AJ63" s="468"/>
      <c r="AK63" s="468"/>
      <c r="AL63" s="468"/>
      <c r="AM63" s="471"/>
      <c r="AS63" s="502"/>
    </row>
    <row r="64" spans="2:45" ht="15" customHeight="1">
      <c r="B64" s="241"/>
      <c r="C64" s="239"/>
      <c r="D64" s="414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4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20"/>
      <c r="AC64" s="240"/>
      <c r="AD64" s="389"/>
      <c r="AE64" s="389"/>
      <c r="AF64" s="389"/>
      <c r="AG64" s="389"/>
      <c r="AH64" s="472" t="s">
        <v>424</v>
      </c>
      <c r="AJ64" s="472"/>
      <c r="AK64" s="472"/>
      <c r="AL64" s="472"/>
      <c r="AM64" s="473"/>
      <c r="AS64" s="502"/>
    </row>
    <row r="65" spans="2:45" ht="15" customHeight="1">
      <c r="B65" s="241"/>
      <c r="C65" s="239"/>
      <c r="D65" s="414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4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20"/>
      <c r="AC65" s="240"/>
      <c r="AD65" s="389"/>
      <c r="AE65" s="389"/>
      <c r="AF65" s="389"/>
      <c r="AG65" s="389"/>
      <c r="AH65" s="472" t="s">
        <v>425</v>
      </c>
      <c r="AI65" s="389"/>
      <c r="AJ65" s="389"/>
      <c r="AK65" s="389"/>
      <c r="AL65" s="389"/>
      <c r="AM65" s="391"/>
      <c r="AS65" s="502"/>
    </row>
    <row r="66" spans="2:45" ht="15" customHeight="1" thickBot="1">
      <c r="B66" s="242"/>
      <c r="C66" s="243"/>
      <c r="D66" s="415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5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21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  <c r="AS66" s="502"/>
    </row>
    <row r="67" spans="2:45" ht="16.5" customHeight="1">
      <c r="C67" s="159" t="s">
        <v>426</v>
      </c>
      <c r="D67" s="91" t="s">
        <v>753</v>
      </c>
      <c r="E67" s="126"/>
      <c r="F67" s="126" t="s">
        <v>408</v>
      </c>
      <c r="P67" s="97" t="s">
        <v>754</v>
      </c>
      <c r="Q67" s="126"/>
      <c r="R67" s="91" t="s">
        <v>408</v>
      </c>
      <c r="AB67" s="91" t="s">
        <v>755</v>
      </c>
      <c r="AD67" s="97"/>
      <c r="AF67" s="97"/>
      <c r="AM67" s="96"/>
      <c r="AS67" s="502"/>
    </row>
    <row r="68" spans="2:45" ht="15.75" customHeight="1">
      <c r="D68" s="91" t="s">
        <v>756</v>
      </c>
      <c r="F68" s="91" t="s">
        <v>408</v>
      </c>
      <c r="P68" s="97" t="s">
        <v>757</v>
      </c>
      <c r="R68" s="91" t="s">
        <v>408</v>
      </c>
      <c r="AB68" s="97" t="s">
        <v>758</v>
      </c>
      <c r="AS68" s="502"/>
    </row>
    <row r="69" spans="2:45" ht="15.75" customHeight="1">
      <c r="D69" s="91" t="s">
        <v>759</v>
      </c>
      <c r="P69" s="97" t="s">
        <v>760</v>
      </c>
      <c r="R69" s="91" t="s">
        <v>408</v>
      </c>
      <c r="AB69" s="97" t="s">
        <v>761</v>
      </c>
      <c r="AS69" s="502"/>
    </row>
    <row r="70" spans="2:45" ht="15.95" customHeight="1">
      <c r="D70" s="91" t="s">
        <v>762</v>
      </c>
      <c r="P70" s="97" t="s">
        <v>763</v>
      </c>
      <c r="R70" s="91" t="s">
        <v>408</v>
      </c>
      <c r="AB70" s="97" t="s">
        <v>764</v>
      </c>
      <c r="AS70" s="502"/>
    </row>
    <row r="71" spans="2:45" ht="15.95" customHeight="1">
      <c r="D71" s="91" t="s">
        <v>765</v>
      </c>
      <c r="F71" s="91" t="s">
        <v>408</v>
      </c>
      <c r="P71" s="97" t="s">
        <v>766</v>
      </c>
      <c r="R71" s="91" t="s">
        <v>408</v>
      </c>
      <c r="AB71" s="97" t="s">
        <v>767</v>
      </c>
      <c r="AS71" s="502"/>
    </row>
    <row r="72" spans="2:45" ht="15.95" customHeight="1">
      <c r="F72" s="91" t="s">
        <v>408</v>
      </c>
      <c r="R72" s="91" t="s">
        <v>408</v>
      </c>
      <c r="AS72" s="502"/>
    </row>
    <row r="73" spans="2:45" ht="15.95" customHeight="1">
      <c r="F73" s="91" t="s">
        <v>408</v>
      </c>
      <c r="R73" s="91" t="s">
        <v>408</v>
      </c>
      <c r="AS73" s="502"/>
    </row>
    <row r="74" spans="2:45" ht="15.95" customHeight="1">
      <c r="F74" s="91" t="s">
        <v>408</v>
      </c>
      <c r="R74" s="91" t="s">
        <v>408</v>
      </c>
      <c r="AS74" s="502"/>
    </row>
    <row r="75" spans="2:45" ht="15.95" customHeight="1">
      <c r="F75" s="91" t="s">
        <v>408</v>
      </c>
      <c r="R75" s="91" t="s">
        <v>408</v>
      </c>
      <c r="AS75" s="502"/>
    </row>
    <row r="76" spans="2:45" ht="15.95" customHeight="1">
      <c r="F76" s="91" t="s">
        <v>408</v>
      </c>
      <c r="R76" s="91" t="s">
        <v>408</v>
      </c>
      <c r="AS76" s="502"/>
    </row>
    <row r="77" spans="2:45" ht="15.95" customHeight="1">
      <c r="F77" s="91" t="s">
        <v>408</v>
      </c>
      <c r="R77" s="91" t="s">
        <v>408</v>
      </c>
      <c r="AS77" s="502"/>
    </row>
    <row r="78" spans="2:45" ht="15.95" customHeight="1">
      <c r="F78" s="91" t="s">
        <v>408</v>
      </c>
      <c r="R78" s="91" t="s">
        <v>408</v>
      </c>
      <c r="AS78" s="502"/>
    </row>
    <row r="79" spans="2:45" ht="15.95" customHeight="1">
      <c r="F79" s="91" t="s">
        <v>408</v>
      </c>
      <c r="R79" s="91" t="s">
        <v>408</v>
      </c>
      <c r="AS79" s="502"/>
    </row>
    <row r="80" spans="2:45" ht="15.95" customHeight="1">
      <c r="F80" s="91" t="s">
        <v>408</v>
      </c>
      <c r="R80" s="91" t="s">
        <v>408</v>
      </c>
      <c r="AS80" s="502"/>
    </row>
    <row r="81" spans="6:45" ht="15.95" customHeight="1">
      <c r="F81" s="91" t="s">
        <v>408</v>
      </c>
      <c r="R81" s="91" t="s">
        <v>408</v>
      </c>
      <c r="AS81" s="502"/>
    </row>
    <row r="82" spans="6:45" ht="15.95" customHeight="1">
      <c r="F82" s="91" t="s">
        <v>408</v>
      </c>
      <c r="R82" s="91" t="s">
        <v>408</v>
      </c>
      <c r="AS82" s="502"/>
    </row>
    <row r="83" spans="6:45" ht="15.95" customHeight="1">
      <c r="F83" s="91" t="s">
        <v>408</v>
      </c>
      <c r="R83" s="91" t="s">
        <v>408</v>
      </c>
      <c r="AS83" s="502"/>
    </row>
    <row r="84" spans="6:45" ht="15.95" customHeight="1">
      <c r="F84" s="91" t="s">
        <v>408</v>
      </c>
      <c r="R84" s="91" t="s">
        <v>408</v>
      </c>
      <c r="AS84" s="502"/>
    </row>
    <row r="85" spans="6:45" ht="15.95" customHeight="1">
      <c r="F85" s="91" t="s">
        <v>408</v>
      </c>
      <c r="R85" s="91" t="s">
        <v>408</v>
      </c>
      <c r="AS85" s="502"/>
    </row>
    <row r="86" spans="6:45" ht="15.95" customHeight="1">
      <c r="F86" s="91" t="s">
        <v>408</v>
      </c>
      <c r="R86" s="91" t="s">
        <v>408</v>
      </c>
      <c r="AS86" s="502"/>
    </row>
    <row r="87" spans="6:45" ht="15.95" customHeight="1">
      <c r="F87" s="91" t="s">
        <v>408</v>
      </c>
      <c r="R87" s="91" t="s">
        <v>408</v>
      </c>
      <c r="AS87" s="502"/>
    </row>
    <row r="88" spans="6:45" ht="15.95" customHeight="1">
      <c r="F88" s="91" t="s">
        <v>408</v>
      </c>
      <c r="R88" s="91" t="s">
        <v>408</v>
      </c>
      <c r="AS88" s="502"/>
    </row>
    <row r="89" spans="6:45" ht="15.95" customHeight="1">
      <c r="F89" s="91" t="s">
        <v>408</v>
      </c>
      <c r="R89" s="91" t="s">
        <v>408</v>
      </c>
      <c r="AS89" s="502"/>
    </row>
    <row r="90" spans="6:45" ht="15.95" customHeight="1">
      <c r="F90" s="91" t="s">
        <v>408</v>
      </c>
      <c r="R90" s="91" t="s">
        <v>408</v>
      </c>
      <c r="AS90" s="502"/>
    </row>
    <row r="91" spans="6:45" ht="15.95" customHeight="1">
      <c r="F91" s="91" t="s">
        <v>408</v>
      </c>
      <c r="R91" s="91" t="s">
        <v>408</v>
      </c>
      <c r="AS91" s="502"/>
    </row>
    <row r="92" spans="6:45" ht="15.95" customHeight="1">
      <c r="F92" s="91" t="s">
        <v>408</v>
      </c>
      <c r="R92" s="91" t="s">
        <v>408</v>
      </c>
      <c r="AS92" s="502"/>
    </row>
    <row r="93" spans="6:45" ht="15.95" customHeight="1">
      <c r="F93" s="91" t="s">
        <v>408</v>
      </c>
      <c r="R93" s="91" t="s">
        <v>408</v>
      </c>
      <c r="AS93" s="502"/>
    </row>
    <row r="94" spans="6:45" ht="15.95" customHeight="1">
      <c r="F94" s="91" t="s">
        <v>408</v>
      </c>
      <c r="R94" s="91" t="s">
        <v>408</v>
      </c>
      <c r="AS94" s="502"/>
    </row>
    <row r="95" spans="6:45" ht="15.95" customHeight="1">
      <c r="F95" s="91" t="s">
        <v>408</v>
      </c>
      <c r="R95" s="91" t="s">
        <v>408</v>
      </c>
      <c r="AS95" s="502"/>
    </row>
    <row r="96" spans="6:45" ht="15.95" customHeight="1">
      <c r="F96" s="91" t="s">
        <v>408</v>
      </c>
      <c r="R96" s="91" t="s">
        <v>408</v>
      </c>
      <c r="AS96" s="502"/>
    </row>
    <row r="97" spans="6:45" ht="15.95" customHeight="1">
      <c r="F97" s="91" t="s">
        <v>408</v>
      </c>
      <c r="R97" s="91" t="s">
        <v>408</v>
      </c>
      <c r="AS97" s="502"/>
    </row>
    <row r="98" spans="6:45" ht="15.95" customHeight="1">
      <c r="F98" s="91" t="s">
        <v>408</v>
      </c>
      <c r="R98" s="91" t="s">
        <v>408</v>
      </c>
      <c r="AS98" s="502"/>
    </row>
    <row r="99" spans="6:45" ht="15.95" customHeight="1">
      <c r="F99" s="91" t="s">
        <v>408</v>
      </c>
      <c r="R99" s="91" t="s">
        <v>408</v>
      </c>
      <c r="AS99" s="502"/>
    </row>
    <row r="100" spans="6:45" ht="15.95" customHeight="1">
      <c r="F100" s="91" t="s">
        <v>408</v>
      </c>
      <c r="R100" s="91" t="s">
        <v>408</v>
      </c>
      <c r="AS100" s="502"/>
    </row>
    <row r="101" spans="6:45" ht="15.95" customHeight="1">
      <c r="F101" s="91" t="s">
        <v>408</v>
      </c>
      <c r="R101" s="91" t="s">
        <v>408</v>
      </c>
      <c r="AS101" s="502"/>
    </row>
    <row r="102" spans="6:45" ht="15.95" customHeight="1">
      <c r="F102" s="91" t="s">
        <v>408</v>
      </c>
      <c r="R102" s="91" t="s">
        <v>408</v>
      </c>
      <c r="AS102" s="502"/>
    </row>
    <row r="103" spans="6:45" ht="15.95" customHeight="1">
      <c r="F103" s="91" t="s">
        <v>408</v>
      </c>
      <c r="R103" s="91" t="s">
        <v>408</v>
      </c>
      <c r="AS103" s="502"/>
    </row>
    <row r="104" spans="6:45" ht="15.95" customHeight="1">
      <c r="F104" s="91" t="s">
        <v>408</v>
      </c>
      <c r="R104" s="91" t="s">
        <v>408</v>
      </c>
      <c r="AS104" s="502"/>
    </row>
    <row r="105" spans="6:45" ht="15.95" customHeight="1">
      <c r="F105" s="91" t="s">
        <v>408</v>
      </c>
      <c r="R105" s="91" t="s">
        <v>408</v>
      </c>
      <c r="AS105" s="502"/>
    </row>
    <row r="106" spans="6:45" ht="15.95" customHeight="1">
      <c r="F106" s="91" t="s">
        <v>408</v>
      </c>
      <c r="R106" s="91" t="s">
        <v>408</v>
      </c>
      <c r="AS106" s="502"/>
    </row>
    <row r="107" spans="6:45" ht="15.95" customHeight="1">
      <c r="F107" s="91" t="s">
        <v>408</v>
      </c>
      <c r="R107" s="91" t="s">
        <v>408</v>
      </c>
      <c r="AS107" s="502"/>
    </row>
    <row r="108" spans="6:45" ht="15.95" customHeight="1">
      <c r="F108" s="91" t="s">
        <v>408</v>
      </c>
      <c r="R108" s="91" t="s">
        <v>408</v>
      </c>
      <c r="AS108" s="502"/>
    </row>
    <row r="109" spans="6:45" ht="15.95" customHeight="1">
      <c r="F109" s="91" t="s">
        <v>408</v>
      </c>
      <c r="R109" s="91" t="s">
        <v>408</v>
      </c>
      <c r="AS109" s="502"/>
    </row>
    <row r="110" spans="6:45" ht="15.95" customHeight="1">
      <c r="F110" s="91" t="s">
        <v>408</v>
      </c>
      <c r="R110" s="91" t="s">
        <v>408</v>
      </c>
      <c r="AS110" s="502"/>
    </row>
    <row r="111" spans="6:45" ht="15.95" customHeight="1">
      <c r="F111" s="91" t="s">
        <v>408</v>
      </c>
      <c r="R111" s="91" t="s">
        <v>408</v>
      </c>
      <c r="AS111" s="502"/>
    </row>
    <row r="112" spans="6:45" ht="15.95" customHeight="1">
      <c r="F112" s="91" t="s">
        <v>408</v>
      </c>
      <c r="R112" s="91" t="s">
        <v>408</v>
      </c>
      <c r="AS112" s="502"/>
    </row>
    <row r="113" spans="6:45" ht="15.95" customHeight="1">
      <c r="F113" s="91" t="s">
        <v>408</v>
      </c>
      <c r="R113" s="91" t="s">
        <v>408</v>
      </c>
      <c r="AS113" s="502"/>
    </row>
    <row r="114" spans="6:45" ht="15.95" customHeight="1">
      <c r="F114" s="91" t="s">
        <v>408</v>
      </c>
      <c r="R114" s="91" t="s">
        <v>408</v>
      </c>
      <c r="AS114" s="502"/>
    </row>
    <row r="115" spans="6:45" ht="15.95" customHeight="1">
      <c r="F115" s="91" t="s">
        <v>408</v>
      </c>
      <c r="R115" s="91" t="s">
        <v>408</v>
      </c>
    </row>
    <row r="116" spans="6:45" ht="15.95" customHeight="1">
      <c r="F116" s="91" t="s">
        <v>408</v>
      </c>
      <c r="R116" s="91" t="s">
        <v>408</v>
      </c>
    </row>
    <row r="117" spans="6:45" ht="15.95" customHeight="1">
      <c r="F117" s="91" t="s">
        <v>408</v>
      </c>
      <c r="R117" s="91" t="s">
        <v>408</v>
      </c>
    </row>
    <row r="118" spans="6:45" ht="15.95" customHeight="1">
      <c r="F118" s="91" t="s">
        <v>408</v>
      </c>
      <c r="R118" s="91" t="s">
        <v>408</v>
      </c>
    </row>
    <row r="119" spans="6:45" ht="15.95" customHeight="1">
      <c r="F119" s="91" t="s">
        <v>408</v>
      </c>
      <c r="R119" s="91" t="s">
        <v>408</v>
      </c>
    </row>
    <row r="120" spans="6:45" ht="15.95" customHeight="1">
      <c r="F120" s="91" t="s">
        <v>408</v>
      </c>
      <c r="R120" s="91" t="s">
        <v>408</v>
      </c>
    </row>
    <row r="121" spans="6:45" ht="15.95" customHeight="1">
      <c r="F121" s="91" t="s">
        <v>408</v>
      </c>
      <c r="R121" s="91" t="s">
        <v>408</v>
      </c>
    </row>
    <row r="122" spans="6:45" ht="15.95" customHeight="1">
      <c r="F122" s="91" t="s">
        <v>408</v>
      </c>
      <c r="R122" s="91" t="s">
        <v>408</v>
      </c>
    </row>
    <row r="123" spans="6:45" ht="15.95" customHeight="1">
      <c r="F123" s="91" t="s">
        <v>408</v>
      </c>
      <c r="R123" s="91" t="s">
        <v>408</v>
      </c>
    </row>
    <row r="124" spans="6:45" ht="15.95" customHeight="1">
      <c r="F124" s="91" t="s">
        <v>408</v>
      </c>
      <c r="R124" s="91" t="s">
        <v>408</v>
      </c>
    </row>
    <row r="125" spans="6:45" ht="15.95" customHeight="1">
      <c r="F125" s="91" t="s">
        <v>408</v>
      </c>
      <c r="R125" s="91" t="s">
        <v>408</v>
      </c>
    </row>
    <row r="126" spans="6:45" ht="15.95" customHeight="1">
      <c r="F126" s="91" t="s">
        <v>408</v>
      </c>
      <c r="R126" s="91" t="s">
        <v>408</v>
      </c>
    </row>
    <row r="127" spans="6:45" ht="15.95" customHeight="1">
      <c r="F127" s="91" t="s">
        <v>408</v>
      </c>
      <c r="R127" s="91" t="s">
        <v>408</v>
      </c>
    </row>
    <row r="128" spans="6:45" ht="15.95" customHeight="1">
      <c r="F128" s="91" t="s">
        <v>408</v>
      </c>
      <c r="R128" s="91" t="s">
        <v>408</v>
      </c>
    </row>
    <row r="129" spans="6:18" ht="15.95" customHeight="1">
      <c r="F129" s="91" t="s">
        <v>408</v>
      </c>
      <c r="R129" s="91" t="s">
        <v>408</v>
      </c>
    </row>
    <row r="130" spans="6:18" ht="15.95" customHeight="1">
      <c r="F130" s="91" t="s">
        <v>408</v>
      </c>
      <c r="R130" s="91" t="s">
        <v>408</v>
      </c>
    </row>
    <row r="131" spans="6:18" ht="15.95" customHeight="1">
      <c r="F131" s="91" t="s">
        <v>408</v>
      </c>
      <c r="R131" s="91" t="s">
        <v>408</v>
      </c>
    </row>
    <row r="132" spans="6:18" ht="15.95" customHeight="1">
      <c r="F132" s="91" t="s">
        <v>408</v>
      </c>
      <c r="R132" s="91" t="s">
        <v>408</v>
      </c>
    </row>
    <row r="133" spans="6:18" ht="15.95" customHeight="1">
      <c r="F133" s="91" t="s">
        <v>408</v>
      </c>
      <c r="R133" s="91" t="s">
        <v>408</v>
      </c>
    </row>
    <row r="134" spans="6:18" ht="15.95" customHeight="1">
      <c r="F134" s="91" t="s">
        <v>408</v>
      </c>
      <c r="R134" s="91" t="s">
        <v>408</v>
      </c>
    </row>
    <row r="135" spans="6:18" ht="15.95" customHeight="1">
      <c r="F135" s="91" t="s">
        <v>408</v>
      </c>
      <c r="R135" s="91" t="s">
        <v>408</v>
      </c>
    </row>
    <row r="136" spans="6:18" ht="15.95" customHeight="1">
      <c r="F136" s="91" t="s">
        <v>408</v>
      </c>
      <c r="R136" s="91" t="s">
        <v>408</v>
      </c>
    </row>
    <row r="137" spans="6:18" ht="15.95" customHeight="1">
      <c r="F137" s="91" t="s">
        <v>408</v>
      </c>
      <c r="R137" s="91" t="s">
        <v>408</v>
      </c>
    </row>
    <row r="138" spans="6:18" ht="15.95" customHeight="1">
      <c r="F138" s="91" t="s">
        <v>408</v>
      </c>
      <c r="R138" s="91" t="s">
        <v>408</v>
      </c>
    </row>
    <row r="139" spans="6:18" ht="15.95" customHeight="1">
      <c r="F139" s="91" t="s">
        <v>408</v>
      </c>
      <c r="R139" s="91" t="s">
        <v>408</v>
      </c>
    </row>
    <row r="140" spans="6:18" ht="15.95" customHeight="1">
      <c r="F140" s="91" t="s">
        <v>408</v>
      </c>
      <c r="R140" s="91" t="s">
        <v>408</v>
      </c>
    </row>
    <row r="141" spans="6:18" ht="15.95" customHeight="1">
      <c r="F141" s="91" t="s">
        <v>408</v>
      </c>
      <c r="R141" s="91" t="s">
        <v>408</v>
      </c>
    </row>
    <row r="142" spans="6:18" ht="15.95" customHeight="1">
      <c r="F142" s="91" t="s">
        <v>408</v>
      </c>
      <c r="R142" s="91" t="s">
        <v>408</v>
      </c>
    </row>
    <row r="143" spans="6:18" ht="15.95" customHeight="1">
      <c r="F143" s="91" t="s">
        <v>408</v>
      </c>
      <c r="R143" s="91" t="s">
        <v>408</v>
      </c>
    </row>
    <row r="144" spans="6:18" ht="15.95" customHeight="1">
      <c r="F144" s="91" t="s">
        <v>408</v>
      </c>
      <c r="R144" s="91" t="s">
        <v>408</v>
      </c>
    </row>
    <row r="145" spans="6:18" ht="15.95" customHeight="1">
      <c r="F145" s="91" t="s">
        <v>408</v>
      </c>
      <c r="R145" s="91" t="s">
        <v>408</v>
      </c>
    </row>
    <row r="146" spans="6:18" ht="15.95" customHeight="1">
      <c r="F146" s="91" t="s">
        <v>408</v>
      </c>
      <c r="R146" s="91" t="s">
        <v>408</v>
      </c>
    </row>
    <row r="147" spans="6:18" ht="15.95" customHeight="1">
      <c r="F147" s="91" t="s">
        <v>408</v>
      </c>
      <c r="R147" s="91" t="s">
        <v>408</v>
      </c>
    </row>
    <row r="148" spans="6:18" ht="15.95" customHeight="1">
      <c r="F148" s="91" t="s">
        <v>408</v>
      </c>
      <c r="R148" s="91" t="s">
        <v>408</v>
      </c>
    </row>
    <row r="149" spans="6:18" ht="15.95" customHeight="1">
      <c r="F149" s="91" t="s">
        <v>408</v>
      </c>
      <c r="R149" s="91" t="s">
        <v>408</v>
      </c>
    </row>
    <row r="150" spans="6:18" ht="15.95" customHeight="1">
      <c r="F150" s="91" t="s">
        <v>408</v>
      </c>
      <c r="R150" s="91" t="s">
        <v>408</v>
      </c>
    </row>
    <row r="151" spans="6:18" ht="15.95" customHeight="1">
      <c r="F151" s="91" t="s">
        <v>408</v>
      </c>
      <c r="R151" s="91" t="s">
        <v>408</v>
      </c>
    </row>
    <row r="152" spans="6:18" ht="15.95" customHeight="1">
      <c r="F152" s="91" t="s">
        <v>408</v>
      </c>
      <c r="R152" s="91" t="s">
        <v>408</v>
      </c>
    </row>
    <row r="153" spans="6:18" ht="15.95" customHeight="1">
      <c r="F153" s="91" t="s">
        <v>408</v>
      </c>
      <c r="R153" s="91" t="s">
        <v>408</v>
      </c>
    </row>
    <row r="154" spans="6:18" ht="15.95" customHeight="1">
      <c r="F154" s="91" t="s">
        <v>408</v>
      </c>
      <c r="R154" s="91" t="s">
        <v>408</v>
      </c>
    </row>
    <row r="155" spans="6:18" ht="15.95" customHeight="1">
      <c r="F155" s="91" t="s">
        <v>408</v>
      </c>
      <c r="R155" s="91" t="s">
        <v>408</v>
      </c>
    </row>
    <row r="156" spans="6:18" ht="15.95" customHeight="1">
      <c r="F156" s="91" t="s">
        <v>408</v>
      </c>
      <c r="R156" s="91" t="s">
        <v>408</v>
      </c>
    </row>
    <row r="157" spans="6:18" ht="15.95" customHeight="1">
      <c r="F157" s="91" t="s">
        <v>408</v>
      </c>
      <c r="R157" s="91" t="s">
        <v>408</v>
      </c>
    </row>
    <row r="158" spans="6:18" ht="15.95" customHeight="1">
      <c r="F158" s="91" t="s">
        <v>408</v>
      </c>
      <c r="R158" s="91" t="s">
        <v>408</v>
      </c>
    </row>
    <row r="159" spans="6:18" ht="15.95" customHeight="1">
      <c r="F159" s="91" t="s">
        <v>408</v>
      </c>
      <c r="R159" s="91" t="s">
        <v>408</v>
      </c>
    </row>
    <row r="160" spans="6:18" ht="15.95" customHeight="1">
      <c r="F160" s="91" t="s">
        <v>408</v>
      </c>
      <c r="R160" s="91" t="s">
        <v>408</v>
      </c>
    </row>
    <row r="161" spans="6:18" ht="15.95" customHeight="1">
      <c r="F161" s="91" t="s">
        <v>408</v>
      </c>
      <c r="R161" s="91" t="s">
        <v>408</v>
      </c>
    </row>
    <row r="162" spans="6:18" ht="15.95" customHeight="1">
      <c r="F162" s="91" t="s">
        <v>408</v>
      </c>
      <c r="R162" s="91" t="s">
        <v>408</v>
      </c>
    </row>
    <row r="163" spans="6:18" ht="15.95" customHeight="1">
      <c r="F163" s="91" t="s">
        <v>408</v>
      </c>
      <c r="R163" s="91" t="s">
        <v>408</v>
      </c>
    </row>
    <row r="164" spans="6:18" ht="15.95" customHeight="1">
      <c r="F164" s="91" t="s">
        <v>408</v>
      </c>
      <c r="R164" s="91" t="s">
        <v>408</v>
      </c>
    </row>
    <row r="165" spans="6:18" ht="15.95" customHeight="1">
      <c r="F165" s="91" t="s">
        <v>408</v>
      </c>
      <c r="R165" s="91" t="s">
        <v>408</v>
      </c>
    </row>
    <row r="166" spans="6:18" ht="15.95" customHeight="1">
      <c r="F166" s="91" t="s">
        <v>408</v>
      </c>
      <c r="R166" s="91" t="s">
        <v>408</v>
      </c>
    </row>
    <row r="167" spans="6:18" ht="15.95" customHeight="1">
      <c r="F167" s="91" t="s">
        <v>408</v>
      </c>
      <c r="R167" s="91" t="s">
        <v>408</v>
      </c>
    </row>
    <row r="168" spans="6:18" ht="15.95" customHeight="1">
      <c r="F168" s="91" t="s">
        <v>408</v>
      </c>
      <c r="R168" s="91" t="s">
        <v>408</v>
      </c>
    </row>
    <row r="169" spans="6:18" ht="15.95" customHeight="1">
      <c r="F169" s="91" t="s">
        <v>408</v>
      </c>
      <c r="R169" s="91" t="s">
        <v>408</v>
      </c>
    </row>
    <row r="170" spans="6:18" ht="15.95" customHeight="1">
      <c r="F170" s="91" t="s">
        <v>408</v>
      </c>
      <c r="R170" s="91" t="s">
        <v>408</v>
      </c>
    </row>
    <row r="171" spans="6:18" ht="15.95" customHeight="1">
      <c r="F171" s="91" t="s">
        <v>408</v>
      </c>
      <c r="R171" s="91" t="s">
        <v>408</v>
      </c>
    </row>
    <row r="172" spans="6:18" ht="15.95" customHeight="1">
      <c r="F172" s="91" t="s">
        <v>408</v>
      </c>
      <c r="R172" s="91" t="s">
        <v>408</v>
      </c>
    </row>
    <row r="173" spans="6:18" ht="15.95" customHeight="1">
      <c r="F173" s="91" t="s">
        <v>408</v>
      </c>
      <c r="R173" s="91" t="s">
        <v>408</v>
      </c>
    </row>
    <row r="174" spans="6:18" ht="15.95" customHeight="1">
      <c r="F174" s="91" t="s">
        <v>408</v>
      </c>
      <c r="R174" s="91" t="s">
        <v>408</v>
      </c>
    </row>
    <row r="175" spans="6:18" ht="15.95" customHeight="1">
      <c r="F175" s="91" t="s">
        <v>408</v>
      </c>
      <c r="R175" s="91" t="s">
        <v>408</v>
      </c>
    </row>
    <row r="176" spans="6:18" ht="15.95" customHeight="1">
      <c r="F176" s="91" t="s">
        <v>408</v>
      </c>
      <c r="R176" s="91" t="s">
        <v>408</v>
      </c>
    </row>
    <row r="177" spans="6:18" ht="15.95" customHeight="1">
      <c r="F177" s="91" t="s">
        <v>408</v>
      </c>
      <c r="R177" s="91" t="s">
        <v>408</v>
      </c>
    </row>
    <row r="178" spans="6:18" ht="15.95" customHeight="1">
      <c r="F178" s="91" t="s">
        <v>408</v>
      </c>
      <c r="R178" s="91" t="s">
        <v>408</v>
      </c>
    </row>
    <row r="179" spans="6:18" ht="15.95" customHeight="1">
      <c r="F179" s="91" t="s">
        <v>408</v>
      </c>
      <c r="R179" s="91" t="s">
        <v>408</v>
      </c>
    </row>
    <row r="180" spans="6:18" ht="15.95" customHeight="1">
      <c r="F180" s="91" t="s">
        <v>408</v>
      </c>
      <c r="R180" s="91" t="s">
        <v>408</v>
      </c>
    </row>
    <row r="181" spans="6:18" ht="15.95" customHeight="1">
      <c r="F181" s="91" t="s">
        <v>408</v>
      </c>
      <c r="R181" s="91" t="s">
        <v>408</v>
      </c>
    </row>
    <row r="182" spans="6:18" ht="15.95" customHeight="1">
      <c r="F182" s="91" t="s">
        <v>408</v>
      </c>
      <c r="R182" s="91" t="s">
        <v>408</v>
      </c>
    </row>
    <row r="183" spans="6:18" ht="15.95" customHeight="1">
      <c r="F183" s="91" t="s">
        <v>408</v>
      </c>
      <c r="R183" s="91" t="s">
        <v>408</v>
      </c>
    </row>
    <row r="184" spans="6:18" ht="15.95" customHeight="1">
      <c r="F184" s="91" t="s">
        <v>408</v>
      </c>
      <c r="R184" s="91" t="s">
        <v>408</v>
      </c>
    </row>
    <row r="185" spans="6:18" ht="15.95" customHeight="1">
      <c r="F185" s="91" t="s">
        <v>408</v>
      </c>
      <c r="R185" s="91" t="s">
        <v>408</v>
      </c>
    </row>
    <row r="186" spans="6:18" ht="15.95" customHeight="1">
      <c r="F186" s="91" t="s">
        <v>408</v>
      </c>
      <c r="R186" s="91" t="s">
        <v>408</v>
      </c>
    </row>
    <row r="187" spans="6:18" ht="15.95" customHeight="1">
      <c r="F187" s="91" t="s">
        <v>408</v>
      </c>
      <c r="R187" s="91" t="s">
        <v>408</v>
      </c>
    </row>
    <row r="188" spans="6:18" ht="15.95" customHeight="1">
      <c r="F188" s="91" t="s">
        <v>408</v>
      </c>
      <c r="R188" s="91" t="s">
        <v>408</v>
      </c>
    </row>
    <row r="189" spans="6:18" ht="15.95" customHeight="1">
      <c r="F189" s="91" t="s">
        <v>408</v>
      </c>
      <c r="R189" s="91" t="s">
        <v>408</v>
      </c>
    </row>
    <row r="190" spans="6:18" ht="15.95" customHeight="1">
      <c r="F190" s="91" t="s">
        <v>408</v>
      </c>
      <c r="R190" s="91" t="s">
        <v>408</v>
      </c>
    </row>
    <row r="191" spans="6:18" ht="15.95" customHeight="1">
      <c r="F191" s="91" t="s">
        <v>408</v>
      </c>
      <c r="R191" s="91" t="s">
        <v>408</v>
      </c>
    </row>
    <row r="192" spans="6:18" ht="15.95" customHeight="1">
      <c r="F192" s="91" t="s">
        <v>408</v>
      </c>
      <c r="R192" s="91" t="s">
        <v>408</v>
      </c>
    </row>
    <row r="193" spans="6:18" ht="15.95" customHeight="1">
      <c r="F193" s="91" t="s">
        <v>408</v>
      </c>
      <c r="R193" s="91" t="s">
        <v>408</v>
      </c>
    </row>
    <row r="194" spans="6:18" ht="15.95" customHeight="1">
      <c r="F194" s="91" t="s">
        <v>408</v>
      </c>
      <c r="R194" s="91" t="s">
        <v>408</v>
      </c>
    </row>
    <row r="195" spans="6:18" ht="15.95" customHeight="1">
      <c r="F195" s="91" t="s">
        <v>408</v>
      </c>
      <c r="R195" s="91" t="s">
        <v>408</v>
      </c>
    </row>
    <row r="196" spans="6:18" ht="15.95" customHeight="1">
      <c r="F196" s="91" t="s">
        <v>408</v>
      </c>
      <c r="R196" s="91" t="s">
        <v>408</v>
      </c>
    </row>
    <row r="197" spans="6:18" ht="15.95" customHeight="1">
      <c r="F197" s="91" t="s">
        <v>408</v>
      </c>
      <c r="R197" s="91" t="s">
        <v>408</v>
      </c>
    </row>
    <row r="198" spans="6:18" ht="15.95" customHeight="1">
      <c r="F198" s="91" t="s">
        <v>408</v>
      </c>
      <c r="R198" s="91" t="s">
        <v>408</v>
      </c>
    </row>
    <row r="199" spans="6:18" ht="15.95" customHeight="1">
      <c r="F199" s="91" t="s">
        <v>408</v>
      </c>
      <c r="R199" s="91" t="s">
        <v>408</v>
      </c>
    </row>
    <row r="200" spans="6:18" ht="15.95" customHeight="1">
      <c r="F200" s="91" t="s">
        <v>408</v>
      </c>
      <c r="R200" s="91" t="s">
        <v>408</v>
      </c>
    </row>
    <row r="201" spans="6:18" ht="15.95" customHeight="1">
      <c r="F201" s="91" t="s">
        <v>408</v>
      </c>
      <c r="R201" s="91" t="s">
        <v>408</v>
      </c>
    </row>
    <row r="202" spans="6:18" ht="15.95" customHeight="1">
      <c r="F202" s="91" t="s">
        <v>408</v>
      </c>
      <c r="R202" s="91" t="s">
        <v>408</v>
      </c>
    </row>
    <row r="203" spans="6:18" ht="15.95" customHeight="1">
      <c r="F203" s="91" t="s">
        <v>408</v>
      </c>
      <c r="R203" s="91" t="s">
        <v>408</v>
      </c>
    </row>
    <row r="204" spans="6:18" ht="15.95" customHeight="1">
      <c r="F204" s="91" t="s">
        <v>408</v>
      </c>
      <c r="R204" s="91" t="s">
        <v>408</v>
      </c>
    </row>
    <row r="205" spans="6:18" ht="15.95" customHeight="1">
      <c r="F205" s="91" t="s">
        <v>408</v>
      </c>
      <c r="R205" s="91" t="s">
        <v>408</v>
      </c>
    </row>
    <row r="206" spans="6:18" ht="15.95" customHeight="1">
      <c r="F206" s="91" t="s">
        <v>408</v>
      </c>
      <c r="R206" s="91" t="s">
        <v>408</v>
      </c>
    </row>
    <row r="207" spans="6:18" ht="15.95" customHeight="1">
      <c r="F207" s="91" t="s">
        <v>408</v>
      </c>
      <c r="R207" s="91" t="s">
        <v>408</v>
      </c>
    </row>
    <row r="208" spans="6:18" ht="15.95" customHeight="1">
      <c r="F208" s="91" t="s">
        <v>408</v>
      </c>
      <c r="R208" s="91" t="s">
        <v>408</v>
      </c>
    </row>
    <row r="209" spans="6:18" ht="15.95" customHeight="1">
      <c r="F209" s="91" t="s">
        <v>408</v>
      </c>
      <c r="R209" s="91" t="s">
        <v>408</v>
      </c>
    </row>
    <row r="210" spans="6:18" ht="15.95" customHeight="1">
      <c r="F210" s="91" t="s">
        <v>408</v>
      </c>
      <c r="R210" s="91" t="s">
        <v>408</v>
      </c>
    </row>
    <row r="211" spans="6:18" ht="15.95" customHeight="1">
      <c r="F211" s="91" t="s">
        <v>408</v>
      </c>
      <c r="R211" s="91" t="s">
        <v>408</v>
      </c>
    </row>
    <row r="212" spans="6:18" ht="15.95" customHeight="1">
      <c r="F212" s="91" t="s">
        <v>408</v>
      </c>
      <c r="R212" s="91" t="s">
        <v>408</v>
      </c>
    </row>
    <row r="213" spans="6:18" ht="15.95" customHeight="1">
      <c r="F213" s="91" t="s">
        <v>408</v>
      </c>
      <c r="R213" s="91" t="s">
        <v>408</v>
      </c>
    </row>
    <row r="214" spans="6:18" ht="15.95" customHeight="1">
      <c r="F214" s="91" t="s">
        <v>408</v>
      </c>
      <c r="R214" s="91" t="s">
        <v>408</v>
      </c>
    </row>
    <row r="215" spans="6:18" ht="15.95" customHeight="1">
      <c r="F215" s="91" t="s">
        <v>408</v>
      </c>
      <c r="R215" s="91" t="s">
        <v>408</v>
      </c>
    </row>
    <row r="216" spans="6:18" ht="15.95" customHeight="1">
      <c r="F216" s="91" t="s">
        <v>408</v>
      </c>
      <c r="R216" s="91" t="s">
        <v>408</v>
      </c>
    </row>
    <row r="217" spans="6:18" ht="15.95" customHeight="1">
      <c r="F217" s="91" t="s">
        <v>408</v>
      </c>
      <c r="R217" s="91" t="s">
        <v>408</v>
      </c>
    </row>
    <row r="218" spans="6:18" ht="15.95" customHeight="1">
      <c r="F218" s="91" t="s">
        <v>408</v>
      </c>
      <c r="R218" s="91" t="s">
        <v>408</v>
      </c>
    </row>
    <row r="219" spans="6:18" ht="15.95" customHeight="1">
      <c r="F219" s="91" t="s">
        <v>408</v>
      </c>
      <c r="R219" s="91" t="s">
        <v>408</v>
      </c>
    </row>
    <row r="220" spans="6:18" ht="15.95" customHeight="1">
      <c r="F220" s="91" t="s">
        <v>408</v>
      </c>
      <c r="R220" s="91" t="s">
        <v>408</v>
      </c>
    </row>
    <row r="221" spans="6:18" ht="15.95" customHeight="1">
      <c r="F221" s="91" t="s">
        <v>408</v>
      </c>
      <c r="R221" s="91" t="s">
        <v>408</v>
      </c>
    </row>
    <row r="222" spans="6:18" ht="15.95" customHeight="1">
      <c r="F222" s="91" t="s">
        <v>408</v>
      </c>
      <c r="R222" s="91" t="s">
        <v>408</v>
      </c>
    </row>
    <row r="223" spans="6:18" ht="15.95" customHeight="1">
      <c r="F223" s="91" t="s">
        <v>408</v>
      </c>
      <c r="R223" s="91" t="s">
        <v>408</v>
      </c>
    </row>
    <row r="224" spans="6:18" ht="15.95" customHeight="1">
      <c r="F224" s="91" t="s">
        <v>408</v>
      </c>
      <c r="R224" s="91" t="s">
        <v>408</v>
      </c>
    </row>
    <row r="225" spans="6:18" ht="15.95" customHeight="1">
      <c r="F225" s="91" t="s">
        <v>408</v>
      </c>
      <c r="R225" s="91" t="s">
        <v>408</v>
      </c>
    </row>
    <row r="226" spans="6:18" ht="15.95" customHeight="1">
      <c r="F226" s="91" t="s">
        <v>408</v>
      </c>
      <c r="R226" s="91" t="s">
        <v>408</v>
      </c>
    </row>
    <row r="227" spans="6:18" ht="15.95" customHeight="1">
      <c r="F227" s="91" t="s">
        <v>408</v>
      </c>
      <c r="R227" s="91" t="s">
        <v>408</v>
      </c>
    </row>
    <row r="228" spans="6:18" ht="15.95" customHeight="1">
      <c r="F228" s="91" t="s">
        <v>408</v>
      </c>
      <c r="R228" s="91" t="s">
        <v>408</v>
      </c>
    </row>
    <row r="229" spans="6:18" ht="15.95" customHeight="1">
      <c r="F229" s="91" t="s">
        <v>408</v>
      </c>
      <c r="R229" s="91" t="s">
        <v>408</v>
      </c>
    </row>
    <row r="230" spans="6:18" ht="15.95" customHeight="1">
      <c r="F230" s="91" t="s">
        <v>408</v>
      </c>
      <c r="R230" s="91" t="s">
        <v>408</v>
      </c>
    </row>
    <row r="231" spans="6:18" ht="15.95" customHeight="1">
      <c r="F231" s="91" t="s">
        <v>408</v>
      </c>
      <c r="R231" s="91" t="s">
        <v>408</v>
      </c>
    </row>
    <row r="232" spans="6:18" ht="15.95" customHeight="1">
      <c r="F232" s="91" t="s">
        <v>408</v>
      </c>
      <c r="R232" s="91" t="s">
        <v>408</v>
      </c>
    </row>
    <row r="233" spans="6:18" ht="15.95" customHeight="1">
      <c r="F233" s="91" t="s">
        <v>408</v>
      </c>
      <c r="R233" s="91" t="s">
        <v>408</v>
      </c>
    </row>
    <row r="234" spans="6:18" ht="15.95" customHeight="1">
      <c r="F234" s="91" t="s">
        <v>408</v>
      </c>
      <c r="R234" s="91" t="s">
        <v>408</v>
      </c>
    </row>
    <row r="235" spans="6:18" ht="15.95" customHeight="1">
      <c r="F235" s="91" t="s">
        <v>408</v>
      </c>
      <c r="R235" s="91" t="s">
        <v>408</v>
      </c>
    </row>
    <row r="236" spans="6:18" ht="15.95" customHeight="1">
      <c r="F236" s="91" t="s">
        <v>408</v>
      </c>
      <c r="R236" s="91" t="s">
        <v>408</v>
      </c>
    </row>
    <row r="237" spans="6:18" ht="15.95" customHeight="1">
      <c r="F237" s="91" t="s">
        <v>408</v>
      </c>
      <c r="R237" s="91" t="s">
        <v>408</v>
      </c>
    </row>
    <row r="238" spans="6:18" ht="15.95" customHeight="1">
      <c r="F238" s="91" t="s">
        <v>408</v>
      </c>
      <c r="R238" s="91" t="s">
        <v>408</v>
      </c>
    </row>
    <row r="239" spans="6:18" ht="15.95" customHeight="1">
      <c r="F239" s="91" t="s">
        <v>408</v>
      </c>
      <c r="R239" s="91" t="s">
        <v>408</v>
      </c>
    </row>
    <row r="240" spans="6:18" ht="15.95" customHeight="1">
      <c r="F240" s="91" t="s">
        <v>408</v>
      </c>
      <c r="R240" s="91" t="s">
        <v>408</v>
      </c>
    </row>
    <row r="241" spans="6:18" ht="15.95" customHeight="1">
      <c r="F241" s="91" t="s">
        <v>408</v>
      </c>
      <c r="R241" s="91" t="s">
        <v>408</v>
      </c>
    </row>
    <row r="242" spans="6:18" ht="15.95" customHeight="1">
      <c r="F242" s="91" t="s">
        <v>408</v>
      </c>
      <c r="R242" s="91" t="s">
        <v>408</v>
      </c>
    </row>
    <row r="243" spans="6:18" ht="15.95" customHeight="1">
      <c r="F243" s="91" t="s">
        <v>408</v>
      </c>
      <c r="R243" s="91" t="s">
        <v>408</v>
      </c>
    </row>
    <row r="244" spans="6:18" ht="15.95" customHeight="1">
      <c r="F244" s="91" t="s">
        <v>408</v>
      </c>
      <c r="R244" s="91" t="s">
        <v>408</v>
      </c>
    </row>
    <row r="245" spans="6:18" ht="15.95" customHeight="1">
      <c r="F245" s="91" t="s">
        <v>408</v>
      </c>
      <c r="R245" s="91" t="s">
        <v>408</v>
      </c>
    </row>
    <row r="246" spans="6:18" ht="15.95" customHeight="1">
      <c r="F246" s="91" t="s">
        <v>408</v>
      </c>
      <c r="R246" s="91" t="s">
        <v>408</v>
      </c>
    </row>
    <row r="247" spans="6:18" ht="15.95" customHeight="1">
      <c r="F247" s="91" t="s">
        <v>408</v>
      </c>
      <c r="R247" s="91" t="s">
        <v>408</v>
      </c>
    </row>
    <row r="248" spans="6:18" ht="15.95" customHeight="1">
      <c r="F248" s="91" t="s">
        <v>408</v>
      </c>
      <c r="R248" s="91" t="s">
        <v>408</v>
      </c>
    </row>
    <row r="249" spans="6:18" ht="15.95" customHeight="1">
      <c r="F249" s="91" t="s">
        <v>408</v>
      </c>
      <c r="R249" s="91" t="s">
        <v>408</v>
      </c>
    </row>
    <row r="250" spans="6:18" ht="15.95" customHeight="1">
      <c r="F250" s="91" t="s">
        <v>408</v>
      </c>
      <c r="R250" s="91" t="s">
        <v>408</v>
      </c>
    </row>
    <row r="251" spans="6:18" ht="15.95" customHeight="1">
      <c r="F251" s="91" t="s">
        <v>408</v>
      </c>
      <c r="R251" s="91" t="s">
        <v>408</v>
      </c>
    </row>
    <row r="252" spans="6:18" ht="15.95" customHeight="1">
      <c r="F252" s="91" t="s">
        <v>408</v>
      </c>
      <c r="R252" s="91" t="s">
        <v>408</v>
      </c>
    </row>
    <row r="253" spans="6:18" ht="15.95" customHeight="1">
      <c r="F253" s="91" t="s">
        <v>408</v>
      </c>
      <c r="R253" s="91" t="s">
        <v>408</v>
      </c>
    </row>
    <row r="254" spans="6:18" ht="15.95" customHeight="1">
      <c r="F254" s="91" t="s">
        <v>408</v>
      </c>
      <c r="R254" s="91" t="s">
        <v>408</v>
      </c>
    </row>
    <row r="255" spans="6:18" ht="15.95" customHeight="1">
      <c r="F255" s="91" t="s">
        <v>408</v>
      </c>
      <c r="R255" s="91" t="s">
        <v>408</v>
      </c>
    </row>
    <row r="256" spans="6:18" ht="15.95" customHeight="1">
      <c r="F256" s="91" t="s">
        <v>408</v>
      </c>
      <c r="R256" s="91" t="s">
        <v>408</v>
      </c>
    </row>
    <row r="257" spans="6:18" ht="15.95" customHeight="1">
      <c r="F257" s="91" t="s">
        <v>408</v>
      </c>
      <c r="R257" s="91" t="s">
        <v>408</v>
      </c>
    </row>
    <row r="258" spans="6:18" ht="15.95" customHeight="1">
      <c r="F258" s="91" t="s">
        <v>408</v>
      </c>
      <c r="R258" s="91" t="s">
        <v>408</v>
      </c>
    </row>
    <row r="259" spans="6:18" ht="15.95" customHeight="1">
      <c r="F259" s="91" t="s">
        <v>408</v>
      </c>
      <c r="R259" s="91" t="s">
        <v>408</v>
      </c>
    </row>
    <row r="260" spans="6:18" ht="15.95" customHeight="1">
      <c r="F260" s="91" t="s">
        <v>408</v>
      </c>
      <c r="R260" s="91" t="s">
        <v>408</v>
      </c>
    </row>
    <row r="261" spans="6:18" ht="15.95" customHeight="1">
      <c r="F261" s="91" t="s">
        <v>408</v>
      </c>
      <c r="R261" s="91" t="s">
        <v>408</v>
      </c>
    </row>
    <row r="262" spans="6:18" ht="15.95" customHeight="1">
      <c r="F262" s="91" t="s">
        <v>408</v>
      </c>
      <c r="R262" s="91" t="s">
        <v>408</v>
      </c>
    </row>
    <row r="263" spans="6:18" ht="15.95" customHeight="1">
      <c r="F263" s="91" t="s">
        <v>408</v>
      </c>
      <c r="R263" s="91" t="s">
        <v>408</v>
      </c>
    </row>
    <row r="264" spans="6:18" ht="15.95" customHeight="1">
      <c r="F264" s="91" t="s">
        <v>408</v>
      </c>
      <c r="R264" s="91" t="s">
        <v>408</v>
      </c>
    </row>
    <row r="265" spans="6:18" ht="15.95" customHeight="1">
      <c r="F265" s="91" t="s">
        <v>408</v>
      </c>
      <c r="R265" s="91" t="s">
        <v>408</v>
      </c>
    </row>
    <row r="266" spans="6:18" ht="15.95" customHeight="1">
      <c r="F266" s="91" t="s">
        <v>408</v>
      </c>
      <c r="R266" s="91" t="s">
        <v>408</v>
      </c>
    </row>
    <row r="267" spans="6:18" ht="15.95" customHeight="1">
      <c r="F267" s="91" t="s">
        <v>408</v>
      </c>
      <c r="R267" s="91" t="s">
        <v>408</v>
      </c>
    </row>
    <row r="268" spans="6:18" ht="15.95" customHeight="1">
      <c r="F268" s="91" t="s">
        <v>408</v>
      </c>
      <c r="R268" s="91" t="s">
        <v>408</v>
      </c>
    </row>
    <row r="269" spans="6:18" ht="15.95" customHeight="1">
      <c r="F269" s="91" t="s">
        <v>408</v>
      </c>
      <c r="R269" s="91" t="s">
        <v>408</v>
      </c>
    </row>
    <row r="270" spans="6:18" ht="15.95" customHeight="1">
      <c r="F270" s="91" t="s">
        <v>408</v>
      </c>
      <c r="R270" s="91" t="s">
        <v>408</v>
      </c>
    </row>
    <row r="271" spans="6:18" ht="15.95" customHeight="1">
      <c r="F271" s="91" t="s">
        <v>408</v>
      </c>
      <c r="R271" s="91" t="s">
        <v>408</v>
      </c>
    </row>
    <row r="272" spans="6:18" ht="15.95" customHeight="1">
      <c r="F272" s="91" t="s">
        <v>408</v>
      </c>
      <c r="R272" s="91" t="s">
        <v>408</v>
      </c>
    </row>
    <row r="273" spans="6:18" ht="15.95" customHeight="1">
      <c r="F273" s="91" t="s">
        <v>408</v>
      </c>
      <c r="R273" s="91" t="s">
        <v>408</v>
      </c>
    </row>
    <row r="274" spans="6:18" ht="15.95" customHeight="1">
      <c r="F274" s="91" t="s">
        <v>408</v>
      </c>
      <c r="R274" s="91" t="s">
        <v>408</v>
      </c>
    </row>
    <row r="275" spans="6:18" ht="15.95" customHeight="1">
      <c r="F275" s="91" t="s">
        <v>408</v>
      </c>
      <c r="R275" s="91" t="s">
        <v>408</v>
      </c>
    </row>
    <row r="276" spans="6:18" ht="15.95" customHeight="1">
      <c r="F276" s="91" t="s">
        <v>408</v>
      </c>
      <c r="R276" s="91" t="s">
        <v>408</v>
      </c>
    </row>
    <row r="277" spans="6:18" ht="15.95" customHeight="1">
      <c r="F277" s="91" t="s">
        <v>408</v>
      </c>
      <c r="R277" s="91" t="s">
        <v>408</v>
      </c>
    </row>
    <row r="278" spans="6:18" ht="15.95" customHeight="1">
      <c r="F278" s="91" t="s">
        <v>408</v>
      </c>
      <c r="R278" s="91" t="s">
        <v>408</v>
      </c>
    </row>
    <row r="279" spans="6:18" ht="15.95" customHeight="1">
      <c r="F279" s="91" t="s">
        <v>408</v>
      </c>
      <c r="R279" s="91" t="s">
        <v>408</v>
      </c>
    </row>
    <row r="280" spans="6:18" ht="15.95" customHeight="1">
      <c r="F280" s="91" t="s">
        <v>408</v>
      </c>
      <c r="R280" s="91" t="s">
        <v>408</v>
      </c>
    </row>
    <row r="281" spans="6:18" ht="15.95" customHeight="1">
      <c r="F281" s="91" t="s">
        <v>408</v>
      </c>
      <c r="R281" s="91" t="s">
        <v>408</v>
      </c>
    </row>
    <row r="282" spans="6:18" ht="15.95" customHeight="1">
      <c r="F282" s="91" t="s">
        <v>408</v>
      </c>
      <c r="R282" s="91" t="s">
        <v>408</v>
      </c>
    </row>
    <row r="283" spans="6:18" ht="15.95" customHeight="1">
      <c r="F283" s="91" t="s">
        <v>408</v>
      </c>
      <c r="R283" s="91" t="s">
        <v>408</v>
      </c>
    </row>
    <row r="284" spans="6:18" ht="15.95" customHeight="1">
      <c r="F284" s="91" t="s">
        <v>408</v>
      </c>
      <c r="R284" s="91" t="s">
        <v>408</v>
      </c>
    </row>
    <row r="285" spans="6:18" ht="15.95" customHeight="1">
      <c r="F285" s="91" t="s">
        <v>408</v>
      </c>
      <c r="R285" s="91" t="s">
        <v>408</v>
      </c>
    </row>
    <row r="286" spans="6:18" ht="15.95" customHeight="1">
      <c r="F286" s="91" t="s">
        <v>408</v>
      </c>
      <c r="R286" s="91" t="s">
        <v>408</v>
      </c>
    </row>
    <row r="287" spans="6:18" ht="15.95" customHeight="1">
      <c r="F287" s="91" t="s">
        <v>408</v>
      </c>
      <c r="R287" s="91" t="s">
        <v>408</v>
      </c>
    </row>
    <row r="288" spans="6:18" ht="15.95" customHeight="1">
      <c r="F288" s="91" t="s">
        <v>408</v>
      </c>
      <c r="R288" s="91" t="s">
        <v>408</v>
      </c>
    </row>
    <row r="289" spans="6:18" ht="15.95" customHeight="1">
      <c r="F289" s="91" t="s">
        <v>408</v>
      </c>
      <c r="R289" s="91" t="s">
        <v>408</v>
      </c>
    </row>
    <row r="290" spans="6:18" ht="15.95" customHeight="1">
      <c r="F290" s="91" t="s">
        <v>408</v>
      </c>
      <c r="R290" s="91" t="s">
        <v>408</v>
      </c>
    </row>
    <row r="291" spans="6:18" ht="15.95" customHeight="1">
      <c r="F291" s="91" t="s">
        <v>408</v>
      </c>
      <c r="R291" s="91" t="s">
        <v>408</v>
      </c>
    </row>
    <row r="292" spans="6:18" ht="15.95" customHeight="1">
      <c r="F292" s="91" t="s">
        <v>408</v>
      </c>
      <c r="R292" s="91" t="s">
        <v>408</v>
      </c>
    </row>
    <row r="293" spans="6:18" ht="15.95" customHeight="1">
      <c r="F293" s="91" t="s">
        <v>408</v>
      </c>
      <c r="R293" s="91" t="s">
        <v>408</v>
      </c>
    </row>
    <row r="294" spans="6:18" ht="15.95" customHeight="1">
      <c r="F294" s="91" t="s">
        <v>408</v>
      </c>
      <c r="R294" s="91" t="s">
        <v>408</v>
      </c>
    </row>
    <row r="295" spans="6:18" ht="15.95" customHeight="1">
      <c r="F295" s="91" t="s">
        <v>408</v>
      </c>
      <c r="R295" s="91" t="s">
        <v>408</v>
      </c>
    </row>
    <row r="296" spans="6:18" ht="15.95" customHeight="1">
      <c r="F296" s="91" t="s">
        <v>408</v>
      </c>
      <c r="R296" s="91" t="s">
        <v>408</v>
      </c>
    </row>
    <row r="297" spans="6:18" ht="15.95" customHeight="1">
      <c r="F297" s="91" t="s">
        <v>408</v>
      </c>
      <c r="R297" s="91" t="s">
        <v>408</v>
      </c>
    </row>
    <row r="298" spans="6:18" ht="15.95" customHeight="1">
      <c r="F298" s="91" t="s">
        <v>408</v>
      </c>
      <c r="R298" s="91" t="s">
        <v>408</v>
      </c>
    </row>
    <row r="299" spans="6:18" ht="15.95" customHeight="1">
      <c r="F299" s="91" t="s">
        <v>408</v>
      </c>
      <c r="R299" s="91" t="s">
        <v>408</v>
      </c>
    </row>
    <row r="300" spans="6:18" ht="15.95" customHeight="1">
      <c r="F300" s="91" t="s">
        <v>408</v>
      </c>
      <c r="R300" s="91" t="s">
        <v>408</v>
      </c>
    </row>
    <row r="301" spans="6:18" ht="15.95" customHeight="1">
      <c r="F301" s="91" t="s">
        <v>408</v>
      </c>
      <c r="R301" s="91" t="s">
        <v>408</v>
      </c>
    </row>
    <row r="302" spans="6:18" ht="15.95" customHeight="1">
      <c r="F302" s="91" t="s">
        <v>408</v>
      </c>
      <c r="R302" s="91" t="s">
        <v>408</v>
      </c>
    </row>
    <row r="303" spans="6:18" ht="15.95" customHeight="1">
      <c r="F303" s="91" t="s">
        <v>408</v>
      </c>
      <c r="R303" s="91" t="s">
        <v>408</v>
      </c>
    </row>
    <row r="304" spans="6:18" ht="15.95" customHeight="1">
      <c r="F304" s="91" t="s">
        <v>408</v>
      </c>
      <c r="R304" s="91" t="s">
        <v>408</v>
      </c>
    </row>
    <row r="305" spans="6:18" ht="15.95" customHeight="1">
      <c r="F305" s="91" t="s">
        <v>408</v>
      </c>
      <c r="R305" s="91" t="s">
        <v>408</v>
      </c>
    </row>
    <row r="306" spans="6:18" ht="15.95" customHeight="1">
      <c r="F306" s="91" t="s">
        <v>408</v>
      </c>
      <c r="R306" s="91" t="s">
        <v>408</v>
      </c>
    </row>
    <row r="307" spans="6:18" ht="15.95" customHeight="1">
      <c r="F307" s="91" t="s">
        <v>408</v>
      </c>
      <c r="R307" s="91" t="s">
        <v>408</v>
      </c>
    </row>
    <row r="308" spans="6:18" ht="15.95" customHeight="1">
      <c r="F308" s="91" t="s">
        <v>408</v>
      </c>
      <c r="R308" s="91" t="s">
        <v>408</v>
      </c>
    </row>
    <row r="309" spans="6:18" ht="15.95" customHeight="1">
      <c r="F309" s="91" t="s">
        <v>408</v>
      </c>
      <c r="R309" s="91" t="s">
        <v>408</v>
      </c>
    </row>
    <row r="310" spans="6:18" ht="15.95" customHeight="1">
      <c r="F310" s="91" t="s">
        <v>408</v>
      </c>
      <c r="R310" s="91" t="s">
        <v>408</v>
      </c>
    </row>
    <row r="311" spans="6:18" ht="15.95" customHeight="1">
      <c r="F311" s="91" t="s">
        <v>408</v>
      </c>
      <c r="R311" s="91" t="s">
        <v>408</v>
      </c>
    </row>
    <row r="312" spans="6:18" ht="15.95" customHeight="1">
      <c r="F312" s="91" t="s">
        <v>408</v>
      </c>
      <c r="R312" s="91" t="s">
        <v>408</v>
      </c>
    </row>
    <row r="313" spans="6:18" ht="15.95" customHeight="1">
      <c r="F313" s="91" t="s">
        <v>408</v>
      </c>
      <c r="R313" s="91" t="s">
        <v>408</v>
      </c>
    </row>
    <row r="314" spans="6:18" ht="15.95" customHeight="1">
      <c r="F314" s="91" t="s">
        <v>408</v>
      </c>
      <c r="R314" s="91" t="s">
        <v>408</v>
      </c>
    </row>
    <row r="315" spans="6:18" ht="15.95" customHeight="1">
      <c r="F315" s="91" t="s">
        <v>408</v>
      </c>
      <c r="R315" s="91" t="s">
        <v>408</v>
      </c>
    </row>
    <row r="316" spans="6:18" ht="15.95" customHeight="1">
      <c r="F316" s="91" t="s">
        <v>408</v>
      </c>
      <c r="R316" s="91" t="s">
        <v>408</v>
      </c>
    </row>
    <row r="317" spans="6:18" ht="15.95" customHeight="1">
      <c r="F317" s="91" t="s">
        <v>408</v>
      </c>
      <c r="R317" s="91" t="s">
        <v>408</v>
      </c>
    </row>
    <row r="318" spans="6:18" ht="15.95" customHeight="1">
      <c r="F318" s="91" t="s">
        <v>408</v>
      </c>
      <c r="R318" s="91" t="s">
        <v>408</v>
      </c>
    </row>
    <row r="319" spans="6:18" ht="15.95" customHeight="1">
      <c r="F319" s="91" t="s">
        <v>408</v>
      </c>
      <c r="R319" s="91" t="s">
        <v>408</v>
      </c>
    </row>
    <row r="320" spans="6:18" ht="15.95" customHeight="1">
      <c r="F320" s="91" t="s">
        <v>408</v>
      </c>
      <c r="R320" s="91" t="s">
        <v>408</v>
      </c>
    </row>
    <row r="321" spans="6:18" ht="15.95" customHeight="1">
      <c r="F321" s="91" t="s">
        <v>408</v>
      </c>
      <c r="R321" s="91" t="s">
        <v>408</v>
      </c>
    </row>
    <row r="322" spans="6:18" ht="15.95" customHeight="1">
      <c r="F322" s="91" t="s">
        <v>408</v>
      </c>
      <c r="R322" s="91" t="s">
        <v>408</v>
      </c>
    </row>
    <row r="323" spans="6:18" ht="15.95" customHeight="1">
      <c r="F323" s="91" t="s">
        <v>408</v>
      </c>
      <c r="R323" s="91" t="s">
        <v>408</v>
      </c>
    </row>
    <row r="324" spans="6:18" ht="15.95" customHeight="1">
      <c r="F324" s="91" t="s">
        <v>408</v>
      </c>
      <c r="R324" s="91" t="s">
        <v>408</v>
      </c>
    </row>
    <row r="325" spans="6:18" ht="15.95" customHeight="1">
      <c r="F325" s="91" t="s">
        <v>408</v>
      </c>
      <c r="R325" s="91" t="s">
        <v>408</v>
      </c>
    </row>
    <row r="326" spans="6:18" ht="15.95" customHeight="1">
      <c r="F326" s="91" t="s">
        <v>408</v>
      </c>
      <c r="R326" s="91" t="s">
        <v>408</v>
      </c>
    </row>
    <row r="327" spans="6:18" ht="15.95" customHeight="1">
      <c r="F327" s="91" t="s">
        <v>408</v>
      </c>
      <c r="R327" s="91" t="s">
        <v>408</v>
      </c>
    </row>
    <row r="328" spans="6:18" ht="15.95" customHeight="1">
      <c r="F328" s="91" t="s">
        <v>408</v>
      </c>
      <c r="R328" s="91" t="s">
        <v>408</v>
      </c>
    </row>
    <row r="329" spans="6:18" ht="15.95" customHeight="1">
      <c r="F329" s="91" t="s">
        <v>408</v>
      </c>
      <c r="R329" s="91" t="s">
        <v>408</v>
      </c>
    </row>
    <row r="330" spans="6:18" ht="15.95" customHeight="1">
      <c r="F330" s="91" t="s">
        <v>408</v>
      </c>
      <c r="R330" s="91" t="s">
        <v>408</v>
      </c>
    </row>
    <row r="331" spans="6:18" ht="15.95" customHeight="1">
      <c r="F331" s="91" t="s">
        <v>408</v>
      </c>
      <c r="R331" s="91" t="s">
        <v>408</v>
      </c>
    </row>
    <row r="332" spans="6:18" ht="15.95" customHeight="1">
      <c r="F332" s="91" t="s">
        <v>408</v>
      </c>
      <c r="R332" s="91" t="s">
        <v>408</v>
      </c>
    </row>
    <row r="333" spans="6:18" ht="15.95" customHeight="1">
      <c r="F333" s="91" t="s">
        <v>408</v>
      </c>
      <c r="R333" s="91" t="s">
        <v>408</v>
      </c>
    </row>
    <row r="334" spans="6:18" ht="15.95" customHeight="1">
      <c r="F334" s="91" t="s">
        <v>408</v>
      </c>
      <c r="R334" s="91" t="s">
        <v>408</v>
      </c>
    </row>
    <row r="335" spans="6:18" ht="15.95" customHeight="1">
      <c r="F335" s="91" t="s">
        <v>408</v>
      </c>
      <c r="R335" s="91" t="s">
        <v>408</v>
      </c>
    </row>
    <row r="336" spans="6:18" ht="15.95" customHeight="1">
      <c r="F336" s="91" t="s">
        <v>408</v>
      </c>
      <c r="R336" s="91" t="s">
        <v>408</v>
      </c>
    </row>
    <row r="337" spans="6:18" ht="15.95" customHeight="1">
      <c r="F337" s="91" t="s">
        <v>408</v>
      </c>
      <c r="R337" s="91" t="s">
        <v>408</v>
      </c>
    </row>
    <row r="338" spans="6:18" ht="15.95" customHeight="1">
      <c r="F338" s="91" t="s">
        <v>408</v>
      </c>
      <c r="R338" s="91" t="s">
        <v>408</v>
      </c>
    </row>
    <row r="339" spans="6:18" ht="15.95" customHeight="1">
      <c r="F339" s="91" t="s">
        <v>408</v>
      </c>
      <c r="R339" s="91" t="s">
        <v>408</v>
      </c>
    </row>
    <row r="340" spans="6:18" ht="15.95" customHeight="1">
      <c r="F340" s="91" t="s">
        <v>408</v>
      </c>
      <c r="R340" s="91" t="s">
        <v>408</v>
      </c>
    </row>
    <row r="341" spans="6:18" ht="15.95" customHeight="1">
      <c r="F341" s="91" t="s">
        <v>408</v>
      </c>
      <c r="R341" s="91" t="s">
        <v>408</v>
      </c>
    </row>
    <row r="342" spans="6:18" ht="15.95" customHeight="1">
      <c r="F342" s="91" t="s">
        <v>408</v>
      </c>
      <c r="R342" s="91" t="s">
        <v>408</v>
      </c>
    </row>
    <row r="343" spans="6:18" ht="15.95" customHeight="1">
      <c r="F343" s="91" t="s">
        <v>408</v>
      </c>
      <c r="R343" s="91" t="s">
        <v>408</v>
      </c>
    </row>
    <row r="344" spans="6:18" ht="15.95" customHeight="1">
      <c r="F344" s="91" t="s">
        <v>408</v>
      </c>
      <c r="R344" s="91" t="s">
        <v>408</v>
      </c>
    </row>
    <row r="345" spans="6:18" ht="15.95" customHeight="1">
      <c r="F345" s="91" t="s">
        <v>408</v>
      </c>
      <c r="R345" s="91" t="s">
        <v>408</v>
      </c>
    </row>
    <row r="346" spans="6:18" ht="15.95" customHeight="1">
      <c r="F346" s="91" t="s">
        <v>408</v>
      </c>
      <c r="R346" s="91" t="s">
        <v>408</v>
      </c>
    </row>
    <row r="347" spans="6:18" ht="15.95" customHeight="1">
      <c r="F347" s="91" t="s">
        <v>408</v>
      </c>
      <c r="R347" s="91" t="s">
        <v>408</v>
      </c>
    </row>
    <row r="348" spans="6:18" ht="15.95" customHeight="1">
      <c r="F348" s="91" t="s">
        <v>408</v>
      </c>
      <c r="R348" s="91" t="s">
        <v>408</v>
      </c>
    </row>
    <row r="349" spans="6:18" ht="15.95" customHeight="1">
      <c r="F349" s="91" t="s">
        <v>408</v>
      </c>
      <c r="R349" s="91" t="s">
        <v>408</v>
      </c>
    </row>
    <row r="350" spans="6:18" ht="15.95" customHeight="1">
      <c r="F350" s="91" t="s">
        <v>408</v>
      </c>
      <c r="R350" s="91" t="s">
        <v>408</v>
      </c>
    </row>
    <row r="351" spans="6:18" ht="15.95" customHeight="1">
      <c r="F351" s="91" t="s">
        <v>408</v>
      </c>
      <c r="R351" s="91" t="s">
        <v>408</v>
      </c>
    </row>
    <row r="352" spans="6:18" ht="15.95" customHeight="1">
      <c r="F352" s="91" t="s">
        <v>408</v>
      </c>
      <c r="R352" s="91" t="s">
        <v>408</v>
      </c>
    </row>
    <row r="353" spans="6:18" ht="15.95" customHeight="1">
      <c r="F353" s="91" t="s">
        <v>408</v>
      </c>
      <c r="R353" s="91" t="s">
        <v>408</v>
      </c>
    </row>
    <row r="354" spans="6:18" ht="15.95" customHeight="1">
      <c r="F354" s="91" t="s">
        <v>408</v>
      </c>
      <c r="R354" s="91" t="s">
        <v>408</v>
      </c>
    </row>
    <row r="355" spans="6:18" ht="15.95" customHeight="1">
      <c r="F355" s="91" t="s">
        <v>408</v>
      </c>
      <c r="R355" s="91" t="s">
        <v>408</v>
      </c>
    </row>
    <row r="356" spans="6:18" ht="15.95" customHeight="1">
      <c r="F356" s="91" t="s">
        <v>408</v>
      </c>
      <c r="R356" s="91" t="s">
        <v>408</v>
      </c>
    </row>
    <row r="357" spans="6:18" ht="15.95" customHeight="1">
      <c r="F357" s="91" t="s">
        <v>408</v>
      </c>
      <c r="R357" s="91" t="s">
        <v>408</v>
      </c>
    </row>
    <row r="358" spans="6:18" ht="15.95" customHeight="1">
      <c r="F358" s="91" t="s">
        <v>408</v>
      </c>
      <c r="R358" s="91" t="s">
        <v>408</v>
      </c>
    </row>
    <row r="359" spans="6:18" ht="15.95" customHeight="1">
      <c r="F359" s="91" t="s">
        <v>408</v>
      </c>
      <c r="R359" s="91" t="s">
        <v>408</v>
      </c>
    </row>
    <row r="360" spans="6:18" ht="15.95" customHeight="1">
      <c r="F360" s="91" t="s">
        <v>408</v>
      </c>
      <c r="R360" s="91" t="s">
        <v>408</v>
      </c>
    </row>
    <row r="361" spans="6:18" ht="15.95" customHeight="1">
      <c r="F361" s="91" t="s">
        <v>408</v>
      </c>
      <c r="R361" s="91" t="s">
        <v>408</v>
      </c>
    </row>
    <row r="362" spans="6:18" ht="15.95" customHeight="1">
      <c r="F362" s="91" t="s">
        <v>408</v>
      </c>
      <c r="R362" s="91" t="s">
        <v>408</v>
      </c>
    </row>
    <row r="363" spans="6:18" ht="15.95" customHeight="1">
      <c r="F363" s="91" t="s">
        <v>408</v>
      </c>
      <c r="R363" s="91" t="s">
        <v>408</v>
      </c>
    </row>
    <row r="364" spans="6:18" ht="15.95" customHeight="1">
      <c r="F364" s="91" t="s">
        <v>408</v>
      </c>
      <c r="R364" s="91" t="s">
        <v>408</v>
      </c>
    </row>
    <row r="365" spans="6:18" ht="15.95" customHeight="1">
      <c r="F365" s="91" t="s">
        <v>408</v>
      </c>
      <c r="R365" s="91" t="s">
        <v>408</v>
      </c>
    </row>
    <row r="366" spans="6:18" ht="15.95" customHeight="1">
      <c r="F366" s="91" t="s">
        <v>408</v>
      </c>
      <c r="R366" s="91" t="s">
        <v>408</v>
      </c>
    </row>
    <row r="367" spans="6:18" ht="15.95" customHeight="1">
      <c r="F367" s="91" t="s">
        <v>408</v>
      </c>
      <c r="R367" s="91" t="s">
        <v>408</v>
      </c>
    </row>
    <row r="368" spans="6:18" ht="15.95" customHeight="1">
      <c r="F368" s="91" t="s">
        <v>408</v>
      </c>
      <c r="R368" s="91" t="s">
        <v>408</v>
      </c>
    </row>
    <row r="369" spans="6:18" ht="15.95" customHeight="1">
      <c r="F369" s="91" t="s">
        <v>408</v>
      </c>
      <c r="R369" s="91" t="s">
        <v>408</v>
      </c>
    </row>
    <row r="370" spans="6:18" ht="15.95" customHeight="1">
      <c r="F370" s="91" t="s">
        <v>408</v>
      </c>
      <c r="R370" s="91" t="s">
        <v>408</v>
      </c>
    </row>
    <row r="371" spans="6:18" ht="15.95" customHeight="1">
      <c r="F371" s="91" t="s">
        <v>408</v>
      </c>
      <c r="R371" s="91" t="s">
        <v>408</v>
      </c>
    </row>
    <row r="372" spans="6:18" ht="15.95" customHeight="1">
      <c r="F372" s="91" t="s">
        <v>408</v>
      </c>
      <c r="R372" s="91" t="s">
        <v>408</v>
      </c>
    </row>
    <row r="373" spans="6:18" ht="15.95" customHeight="1">
      <c r="F373" s="91" t="s">
        <v>408</v>
      </c>
      <c r="R373" s="91" t="s">
        <v>408</v>
      </c>
    </row>
    <row r="374" spans="6:18" ht="15.95" customHeight="1">
      <c r="F374" s="91" t="s">
        <v>408</v>
      </c>
      <c r="R374" s="91" t="s">
        <v>408</v>
      </c>
    </row>
    <row r="375" spans="6:18" ht="15.95" customHeight="1">
      <c r="F375" s="91" t="s">
        <v>408</v>
      </c>
      <c r="R375" s="91" t="s">
        <v>408</v>
      </c>
    </row>
    <row r="376" spans="6:18" ht="15.95" customHeight="1">
      <c r="F376" s="91" t="s">
        <v>408</v>
      </c>
      <c r="R376" s="91" t="s">
        <v>408</v>
      </c>
    </row>
    <row r="377" spans="6:18" ht="15.95" customHeight="1">
      <c r="F377" s="91" t="s">
        <v>408</v>
      </c>
      <c r="R377" s="91" t="s">
        <v>408</v>
      </c>
    </row>
    <row r="378" spans="6:18" ht="15.95" customHeight="1">
      <c r="F378" s="91" t="s">
        <v>408</v>
      </c>
      <c r="R378" s="91" t="s">
        <v>408</v>
      </c>
    </row>
    <row r="379" spans="6:18" ht="15.95" customHeight="1">
      <c r="F379" s="91" t="s">
        <v>408</v>
      </c>
      <c r="R379" s="91" t="s">
        <v>408</v>
      </c>
    </row>
    <row r="380" spans="6:18" ht="15.95" customHeight="1">
      <c r="F380" s="91" t="s">
        <v>408</v>
      </c>
      <c r="R380" s="91" t="s">
        <v>408</v>
      </c>
    </row>
    <row r="381" spans="6:18" ht="15.95" customHeight="1">
      <c r="F381" s="91" t="s">
        <v>408</v>
      </c>
      <c r="R381" s="91" t="s">
        <v>408</v>
      </c>
    </row>
    <row r="382" spans="6:18" ht="15.95" customHeight="1">
      <c r="F382" s="91" t="s">
        <v>408</v>
      </c>
      <c r="R382" s="91" t="s">
        <v>408</v>
      </c>
    </row>
    <row r="383" spans="6:18" ht="15.95" customHeight="1">
      <c r="F383" s="91" t="s">
        <v>408</v>
      </c>
      <c r="R383" s="91" t="s">
        <v>408</v>
      </c>
    </row>
    <row r="384" spans="6:18" ht="15.95" customHeight="1">
      <c r="F384" s="91" t="s">
        <v>408</v>
      </c>
      <c r="R384" s="91" t="s">
        <v>408</v>
      </c>
    </row>
    <row r="385" spans="6:18" ht="15.95" customHeight="1">
      <c r="F385" s="91" t="s">
        <v>408</v>
      </c>
      <c r="R385" s="91" t="s">
        <v>408</v>
      </c>
    </row>
    <row r="386" spans="6:18" ht="15.95" customHeight="1">
      <c r="F386" s="91" t="s">
        <v>408</v>
      </c>
      <c r="R386" s="91" t="s">
        <v>408</v>
      </c>
    </row>
    <row r="387" spans="6:18" ht="15.95" customHeight="1">
      <c r="F387" s="91" t="s">
        <v>408</v>
      </c>
      <c r="R387" s="91" t="s">
        <v>408</v>
      </c>
    </row>
    <row r="388" spans="6:18" ht="15.95" customHeight="1">
      <c r="F388" s="91" t="s">
        <v>408</v>
      </c>
      <c r="R388" s="91" t="s">
        <v>408</v>
      </c>
    </row>
    <row r="389" spans="6:18" ht="15.95" customHeight="1">
      <c r="F389" s="91" t="s">
        <v>408</v>
      </c>
      <c r="R389" s="91" t="s">
        <v>408</v>
      </c>
    </row>
    <row r="390" spans="6:18" ht="15.95" customHeight="1">
      <c r="F390" s="91" t="s">
        <v>408</v>
      </c>
      <c r="R390" s="91" t="s">
        <v>408</v>
      </c>
    </row>
    <row r="391" spans="6:18" ht="15.95" customHeight="1">
      <c r="F391" s="91" t="s">
        <v>408</v>
      </c>
      <c r="R391" s="91" t="s">
        <v>408</v>
      </c>
    </row>
    <row r="392" spans="6:18" ht="15.95" customHeight="1">
      <c r="F392" s="91" t="s">
        <v>408</v>
      </c>
      <c r="R392" s="91" t="s">
        <v>408</v>
      </c>
    </row>
    <row r="393" spans="6:18" ht="15.95" customHeight="1">
      <c r="F393" s="91" t="s">
        <v>408</v>
      </c>
      <c r="R393" s="91" t="s">
        <v>408</v>
      </c>
    </row>
    <row r="394" spans="6:18" ht="15.95" customHeight="1">
      <c r="F394" s="91" t="s">
        <v>408</v>
      </c>
      <c r="R394" s="91" t="s">
        <v>408</v>
      </c>
    </row>
    <row r="395" spans="6:18" ht="15.95" customHeight="1">
      <c r="F395" s="91" t="s">
        <v>408</v>
      </c>
      <c r="R395" s="91" t="s">
        <v>408</v>
      </c>
    </row>
    <row r="396" spans="6:18" ht="15.95" customHeight="1">
      <c r="F396" s="91" t="s">
        <v>408</v>
      </c>
      <c r="R396" s="91" t="s">
        <v>408</v>
      </c>
    </row>
    <row r="397" spans="6:18" ht="15.95" customHeight="1">
      <c r="F397" s="91" t="s">
        <v>408</v>
      </c>
      <c r="R397" s="91" t="s">
        <v>408</v>
      </c>
    </row>
    <row r="398" spans="6:18" ht="15.95" customHeight="1">
      <c r="F398" s="91" t="s">
        <v>408</v>
      </c>
      <c r="R398" s="91" t="s">
        <v>408</v>
      </c>
    </row>
    <row r="399" spans="6:18" ht="15.95" customHeight="1">
      <c r="F399" s="91" t="s">
        <v>408</v>
      </c>
      <c r="R399" s="91" t="s">
        <v>408</v>
      </c>
    </row>
    <row r="400" spans="6:18" ht="15.95" customHeight="1">
      <c r="F400" s="91" t="s">
        <v>408</v>
      </c>
      <c r="R400" s="91" t="s">
        <v>408</v>
      </c>
    </row>
    <row r="401" spans="6:18" ht="15.95" customHeight="1">
      <c r="F401" s="91" t="s">
        <v>408</v>
      </c>
      <c r="R401" s="91" t="s">
        <v>408</v>
      </c>
    </row>
    <row r="402" spans="6:18" ht="15.95" customHeight="1">
      <c r="F402" s="91" t="s">
        <v>408</v>
      </c>
      <c r="R402" s="91" t="s">
        <v>408</v>
      </c>
    </row>
    <row r="403" spans="6:18" ht="15.95" customHeight="1">
      <c r="F403" s="91" t="s">
        <v>408</v>
      </c>
      <c r="R403" s="91" t="s">
        <v>408</v>
      </c>
    </row>
    <row r="404" spans="6:18" ht="15.95" customHeight="1">
      <c r="F404" s="91" t="s">
        <v>408</v>
      </c>
      <c r="R404" s="91" t="s">
        <v>408</v>
      </c>
    </row>
    <row r="405" spans="6:18" ht="15.95" customHeight="1">
      <c r="F405" s="91" t="s">
        <v>408</v>
      </c>
      <c r="R405" s="91" t="s">
        <v>408</v>
      </c>
    </row>
    <row r="406" spans="6:18" ht="15.95" customHeight="1">
      <c r="F406" s="91" t="s">
        <v>408</v>
      </c>
      <c r="R406" s="91" t="s">
        <v>408</v>
      </c>
    </row>
    <row r="407" spans="6:18" ht="15.95" customHeight="1">
      <c r="F407" s="91" t="s">
        <v>408</v>
      </c>
      <c r="R407" s="91" t="s">
        <v>408</v>
      </c>
    </row>
    <row r="408" spans="6:18" ht="15.95" customHeight="1">
      <c r="F408" s="91" t="s">
        <v>408</v>
      </c>
      <c r="R408" s="91" t="s">
        <v>408</v>
      </c>
    </row>
    <row r="409" spans="6:18" ht="15.95" customHeight="1">
      <c r="F409" s="91" t="s">
        <v>408</v>
      </c>
      <c r="R409" s="91" t="s">
        <v>408</v>
      </c>
    </row>
    <row r="410" spans="6:18" ht="15.95" customHeight="1">
      <c r="F410" s="91" t="s">
        <v>408</v>
      </c>
      <c r="R410" s="91" t="s">
        <v>408</v>
      </c>
    </row>
    <row r="411" spans="6:18" ht="15.95" customHeight="1">
      <c r="F411" s="91" t="s">
        <v>408</v>
      </c>
      <c r="R411" s="91" t="s">
        <v>408</v>
      </c>
    </row>
    <row r="412" spans="6:18" ht="15.95" customHeight="1">
      <c r="F412" s="91" t="s">
        <v>408</v>
      </c>
      <c r="R412" s="91" t="s">
        <v>408</v>
      </c>
    </row>
    <row r="413" spans="6:18" ht="15.95" customHeight="1">
      <c r="F413" s="91" t="s">
        <v>408</v>
      </c>
      <c r="R413" s="91" t="s">
        <v>408</v>
      </c>
    </row>
    <row r="414" spans="6:18" ht="15.95" customHeight="1">
      <c r="F414" s="91" t="s">
        <v>408</v>
      </c>
      <c r="R414" s="91" t="s">
        <v>408</v>
      </c>
    </row>
    <row r="415" spans="6:18" ht="15.95" customHeight="1">
      <c r="F415" s="91" t="s">
        <v>408</v>
      </c>
      <c r="R415" s="91" t="s">
        <v>408</v>
      </c>
    </row>
    <row r="416" spans="6:18" ht="15.95" customHeight="1">
      <c r="F416" s="91" t="s">
        <v>408</v>
      </c>
      <c r="R416" s="91" t="s">
        <v>408</v>
      </c>
    </row>
    <row r="417" spans="6:18" ht="15.95" customHeight="1">
      <c r="F417" s="91" t="s">
        <v>408</v>
      </c>
      <c r="R417" s="91" t="s">
        <v>408</v>
      </c>
    </row>
    <row r="418" spans="6:18" ht="15.95" customHeight="1">
      <c r="F418" s="91" t="s">
        <v>408</v>
      </c>
      <c r="R418" s="91" t="s">
        <v>408</v>
      </c>
    </row>
    <row r="419" spans="6:18" ht="15.95" customHeight="1">
      <c r="F419" s="91" t="s">
        <v>408</v>
      </c>
      <c r="R419" s="91" t="s">
        <v>408</v>
      </c>
    </row>
    <row r="420" spans="6:18" ht="15.95" customHeight="1">
      <c r="F420" s="91" t="s">
        <v>408</v>
      </c>
      <c r="R420" s="91" t="s">
        <v>408</v>
      </c>
    </row>
    <row r="421" spans="6:18" ht="15.95" customHeight="1">
      <c r="F421" s="91" t="s">
        <v>408</v>
      </c>
      <c r="R421" s="91" t="s">
        <v>408</v>
      </c>
    </row>
    <row r="422" spans="6:18" ht="15.95" customHeight="1">
      <c r="F422" s="91" t="s">
        <v>408</v>
      </c>
      <c r="R422" s="91" t="s">
        <v>408</v>
      </c>
    </row>
    <row r="423" spans="6:18" ht="15.95" customHeight="1">
      <c r="F423" s="91" t="s">
        <v>408</v>
      </c>
      <c r="R423" s="91" t="s">
        <v>408</v>
      </c>
    </row>
    <row r="424" spans="6:18" ht="15.95" customHeight="1">
      <c r="F424" s="91" t="s">
        <v>408</v>
      </c>
      <c r="R424" s="91" t="s">
        <v>408</v>
      </c>
    </row>
    <row r="425" spans="6:18" ht="15.95" customHeight="1">
      <c r="F425" s="91" t="s">
        <v>408</v>
      </c>
      <c r="R425" s="91" t="s">
        <v>408</v>
      </c>
    </row>
    <row r="426" spans="6:18" ht="15.95" customHeight="1">
      <c r="F426" s="91" t="s">
        <v>408</v>
      </c>
      <c r="R426" s="91" t="s">
        <v>408</v>
      </c>
    </row>
    <row r="427" spans="6:18" ht="15.95" customHeight="1">
      <c r="F427" s="91" t="s">
        <v>408</v>
      </c>
      <c r="R427" s="91" t="s">
        <v>408</v>
      </c>
    </row>
    <row r="428" spans="6:18" ht="15.95" customHeight="1">
      <c r="F428" s="91" t="s">
        <v>408</v>
      </c>
      <c r="R428" s="91" t="s">
        <v>408</v>
      </c>
    </row>
    <row r="429" spans="6:18" ht="15.95" customHeight="1">
      <c r="F429" s="91" t="s">
        <v>408</v>
      </c>
      <c r="R429" s="91" t="s">
        <v>408</v>
      </c>
    </row>
    <row r="430" spans="6:18" ht="15.95" customHeight="1">
      <c r="F430" s="91" t="s">
        <v>408</v>
      </c>
      <c r="R430" s="91" t="s">
        <v>408</v>
      </c>
    </row>
    <row r="431" spans="6:18" ht="15.95" customHeight="1">
      <c r="F431" s="91" t="s">
        <v>408</v>
      </c>
      <c r="R431" s="91" t="s">
        <v>408</v>
      </c>
    </row>
    <row r="432" spans="6:18" ht="15.95" customHeight="1">
      <c r="F432" s="91" t="s">
        <v>408</v>
      </c>
      <c r="R432" s="91" t="s">
        <v>408</v>
      </c>
    </row>
    <row r="433" spans="6:18" ht="15.95" customHeight="1">
      <c r="F433" s="91" t="s">
        <v>408</v>
      </c>
      <c r="R433" s="91" t="s">
        <v>408</v>
      </c>
    </row>
    <row r="434" spans="6:18" ht="15.95" customHeight="1">
      <c r="F434" s="91" t="s">
        <v>408</v>
      </c>
      <c r="R434" s="91" t="s">
        <v>408</v>
      </c>
    </row>
    <row r="435" spans="6:18" ht="15.95" customHeight="1">
      <c r="F435" s="91" t="s">
        <v>408</v>
      </c>
      <c r="R435" s="91" t="s">
        <v>408</v>
      </c>
    </row>
    <row r="436" spans="6:18" ht="15.95" customHeight="1">
      <c r="F436" s="91" t="s">
        <v>408</v>
      </c>
      <c r="R436" s="91" t="s">
        <v>408</v>
      </c>
    </row>
    <row r="437" spans="6:18" ht="15.95" customHeight="1">
      <c r="F437" s="91" t="s">
        <v>408</v>
      </c>
      <c r="R437" s="91" t="s">
        <v>408</v>
      </c>
    </row>
    <row r="438" spans="6:18" ht="15.95" customHeight="1">
      <c r="F438" s="91" t="s">
        <v>408</v>
      </c>
      <c r="R438" s="91" t="s">
        <v>408</v>
      </c>
    </row>
    <row r="439" spans="6:18" ht="15.95" customHeight="1">
      <c r="F439" s="91" t="s">
        <v>408</v>
      </c>
      <c r="R439" s="91" t="s">
        <v>408</v>
      </c>
    </row>
    <row r="440" spans="6:18" ht="15.95" customHeight="1">
      <c r="F440" s="91" t="s">
        <v>408</v>
      </c>
      <c r="R440" s="91" t="s">
        <v>408</v>
      </c>
    </row>
    <row r="441" spans="6:18" ht="15.95" customHeight="1">
      <c r="F441" s="91" t="s">
        <v>408</v>
      </c>
      <c r="R441" s="91" t="s">
        <v>408</v>
      </c>
    </row>
    <row r="442" spans="6:18" ht="15.95" customHeight="1">
      <c r="F442" s="91" t="s">
        <v>408</v>
      </c>
      <c r="R442" s="91" t="s">
        <v>408</v>
      </c>
    </row>
    <row r="443" spans="6:18" ht="15.95" customHeight="1">
      <c r="F443" s="91" t="s">
        <v>408</v>
      </c>
      <c r="R443" s="91" t="s">
        <v>408</v>
      </c>
    </row>
    <row r="444" spans="6:18" ht="15.95" customHeight="1">
      <c r="F444" s="91" t="s">
        <v>408</v>
      </c>
      <c r="R444" s="91" t="s">
        <v>408</v>
      </c>
    </row>
    <row r="445" spans="6:18" ht="15.95" customHeight="1">
      <c r="F445" s="91" t="s">
        <v>408</v>
      </c>
      <c r="R445" s="91" t="s">
        <v>408</v>
      </c>
    </row>
    <row r="446" spans="6:18" ht="15.95" customHeight="1">
      <c r="F446" s="91" t="s">
        <v>408</v>
      </c>
      <c r="R446" s="91" t="s">
        <v>408</v>
      </c>
    </row>
    <row r="447" spans="6:18" ht="15.95" customHeight="1">
      <c r="F447" s="91" t="s">
        <v>408</v>
      </c>
      <c r="R447" s="91" t="s">
        <v>408</v>
      </c>
    </row>
    <row r="448" spans="6:18" ht="15.95" customHeight="1">
      <c r="F448" s="91" t="s">
        <v>408</v>
      </c>
      <c r="R448" s="91" t="s">
        <v>408</v>
      </c>
    </row>
    <row r="449" spans="6:18" ht="15.95" customHeight="1">
      <c r="F449" s="91" t="s">
        <v>408</v>
      </c>
      <c r="R449" s="91" t="s">
        <v>408</v>
      </c>
    </row>
    <row r="450" spans="6:18" ht="15.95" customHeight="1">
      <c r="F450" s="91" t="s">
        <v>408</v>
      </c>
      <c r="R450" s="91" t="s">
        <v>408</v>
      </c>
    </row>
    <row r="451" spans="6:18" ht="15.95" customHeight="1">
      <c r="F451" s="91" t="s">
        <v>408</v>
      </c>
      <c r="R451" s="91" t="s">
        <v>408</v>
      </c>
    </row>
    <row r="452" spans="6:18" ht="15.95" customHeight="1">
      <c r="F452" s="91" t="s">
        <v>408</v>
      </c>
      <c r="R452" s="91" t="s">
        <v>408</v>
      </c>
    </row>
    <row r="453" spans="6:18" ht="15.95" customHeight="1">
      <c r="F453" s="91" t="s">
        <v>408</v>
      </c>
      <c r="R453" s="91" t="s">
        <v>408</v>
      </c>
    </row>
    <row r="454" spans="6:18" ht="15.95" customHeight="1">
      <c r="F454" s="91" t="s">
        <v>408</v>
      </c>
      <c r="R454" s="91" t="s">
        <v>408</v>
      </c>
    </row>
    <row r="455" spans="6:18" ht="15.95" customHeight="1">
      <c r="F455" s="91" t="s">
        <v>408</v>
      </c>
      <c r="R455" s="91" t="s">
        <v>408</v>
      </c>
    </row>
    <row r="456" spans="6:18" ht="15.95" customHeight="1">
      <c r="F456" s="91" t="s">
        <v>408</v>
      </c>
      <c r="R456" s="91" t="s">
        <v>408</v>
      </c>
    </row>
    <row r="457" spans="6:18" ht="15.95" customHeight="1">
      <c r="F457" s="91" t="s">
        <v>408</v>
      </c>
      <c r="R457" s="91" t="s">
        <v>408</v>
      </c>
    </row>
    <row r="458" spans="6:18" ht="15.95" customHeight="1">
      <c r="F458" s="91" t="s">
        <v>408</v>
      </c>
      <c r="R458" s="91" t="s">
        <v>408</v>
      </c>
    </row>
    <row r="459" spans="6:18" ht="15.95" customHeight="1">
      <c r="F459" s="91" t="s">
        <v>408</v>
      </c>
      <c r="R459" s="91" t="s">
        <v>408</v>
      </c>
    </row>
    <row r="460" spans="6:18" ht="15.95" customHeight="1">
      <c r="F460" s="91" t="s">
        <v>408</v>
      </c>
      <c r="R460" s="91" t="s">
        <v>408</v>
      </c>
    </row>
    <row r="461" spans="6:18" ht="15.95" customHeight="1">
      <c r="F461" s="91" t="s">
        <v>408</v>
      </c>
      <c r="R461" s="91" t="s">
        <v>408</v>
      </c>
    </row>
    <row r="462" spans="6:18" ht="15.95" customHeight="1">
      <c r="F462" s="91" t="s">
        <v>408</v>
      </c>
      <c r="R462" s="91" t="s">
        <v>408</v>
      </c>
    </row>
    <row r="463" spans="6:18" ht="15.95" customHeight="1">
      <c r="F463" s="91" t="s">
        <v>408</v>
      </c>
      <c r="R463" s="91" t="s">
        <v>408</v>
      </c>
    </row>
    <row r="464" spans="6:18" ht="15.95" customHeight="1">
      <c r="F464" s="91" t="s">
        <v>408</v>
      </c>
      <c r="R464" s="91" t="s">
        <v>408</v>
      </c>
    </row>
    <row r="465" spans="6:18" ht="15.95" customHeight="1">
      <c r="F465" s="91" t="s">
        <v>408</v>
      </c>
      <c r="R465" s="91" t="s">
        <v>408</v>
      </c>
    </row>
    <row r="466" spans="6:18" ht="15.95" customHeight="1">
      <c r="F466" s="91" t="s">
        <v>408</v>
      </c>
      <c r="R466" s="91" t="s">
        <v>408</v>
      </c>
    </row>
    <row r="467" spans="6:18" ht="15.95" customHeight="1">
      <c r="F467" s="91" t="s">
        <v>408</v>
      </c>
      <c r="R467" s="91" t="s">
        <v>408</v>
      </c>
    </row>
    <row r="468" spans="6:18" ht="15.95" customHeight="1">
      <c r="F468" s="91" t="s">
        <v>408</v>
      </c>
      <c r="R468" s="91" t="s">
        <v>408</v>
      </c>
    </row>
    <row r="469" spans="6:18" ht="15.95" customHeight="1">
      <c r="F469" s="91" t="s">
        <v>408</v>
      </c>
      <c r="R469" s="91" t="s">
        <v>408</v>
      </c>
    </row>
    <row r="470" spans="6:18" ht="15.95" customHeight="1">
      <c r="F470" s="91" t="s">
        <v>408</v>
      </c>
      <c r="R470" s="91" t="s">
        <v>408</v>
      </c>
    </row>
    <row r="471" spans="6:18" ht="15.95" customHeight="1">
      <c r="F471" s="91" t="s">
        <v>408</v>
      </c>
      <c r="R471" s="91" t="s">
        <v>408</v>
      </c>
    </row>
    <row r="472" spans="6:18" ht="15.95" customHeight="1">
      <c r="F472" s="91" t="s">
        <v>408</v>
      </c>
      <c r="R472" s="91" t="s">
        <v>408</v>
      </c>
    </row>
    <row r="473" spans="6:18" ht="15.95" customHeight="1">
      <c r="F473" s="91" t="s">
        <v>408</v>
      </c>
      <c r="R473" s="91" t="s">
        <v>408</v>
      </c>
    </row>
    <row r="474" spans="6:18" ht="15.95" customHeight="1">
      <c r="F474" s="91" t="s">
        <v>408</v>
      </c>
      <c r="R474" s="91" t="s">
        <v>408</v>
      </c>
    </row>
    <row r="475" spans="6:18" ht="15.95" customHeight="1">
      <c r="F475" s="91" t="s">
        <v>408</v>
      </c>
      <c r="R475" s="91" t="s">
        <v>408</v>
      </c>
    </row>
    <row r="476" spans="6:18" ht="15.95" customHeight="1">
      <c r="F476" s="91" t="s">
        <v>408</v>
      </c>
      <c r="R476" s="91" t="s">
        <v>408</v>
      </c>
    </row>
    <row r="477" spans="6:18" ht="15.95" customHeight="1">
      <c r="F477" s="91" t="s">
        <v>408</v>
      </c>
      <c r="R477" s="91" t="s">
        <v>408</v>
      </c>
    </row>
    <row r="478" spans="6:18" ht="15.95" customHeight="1">
      <c r="F478" s="91" t="s">
        <v>408</v>
      </c>
      <c r="R478" s="91" t="s">
        <v>408</v>
      </c>
    </row>
    <row r="479" spans="6:18" ht="15.95" customHeight="1">
      <c r="F479" s="91" t="s">
        <v>408</v>
      </c>
      <c r="R479" s="91" t="s">
        <v>408</v>
      </c>
    </row>
    <row r="480" spans="6:18" ht="15.95" customHeight="1">
      <c r="F480" s="91" t="s">
        <v>408</v>
      </c>
      <c r="R480" s="91" t="s">
        <v>408</v>
      </c>
    </row>
    <row r="481" spans="6:18" ht="15.95" customHeight="1">
      <c r="F481" s="91" t="s">
        <v>408</v>
      </c>
      <c r="R481" s="91" t="s">
        <v>408</v>
      </c>
    </row>
    <row r="482" spans="6:18" ht="15.95" customHeight="1">
      <c r="F482" s="91" t="s">
        <v>408</v>
      </c>
      <c r="R482" s="91" t="s">
        <v>408</v>
      </c>
    </row>
    <row r="483" spans="6:18" ht="15.95" customHeight="1">
      <c r="F483" s="91" t="s">
        <v>408</v>
      </c>
      <c r="R483" s="91" t="s">
        <v>408</v>
      </c>
    </row>
    <row r="484" spans="6:18" ht="15.95" customHeight="1">
      <c r="F484" s="91" t="s">
        <v>408</v>
      </c>
      <c r="R484" s="91" t="s">
        <v>408</v>
      </c>
    </row>
    <row r="485" spans="6:18" ht="15.95" customHeight="1">
      <c r="F485" s="91" t="s">
        <v>408</v>
      </c>
      <c r="R485" s="91" t="s">
        <v>408</v>
      </c>
    </row>
    <row r="486" spans="6:18" ht="15.95" customHeight="1">
      <c r="F486" s="91" t="s">
        <v>408</v>
      </c>
      <c r="R486" s="91" t="s">
        <v>408</v>
      </c>
    </row>
    <row r="487" spans="6:18" ht="15.95" customHeight="1">
      <c r="F487" s="91" t="s">
        <v>408</v>
      </c>
      <c r="R487" s="91" t="s">
        <v>408</v>
      </c>
    </row>
    <row r="488" spans="6:18" ht="15.95" customHeight="1">
      <c r="F488" s="91" t="s">
        <v>408</v>
      </c>
      <c r="R488" s="91" t="s">
        <v>408</v>
      </c>
    </row>
    <row r="489" spans="6:18" ht="15.95" customHeight="1">
      <c r="F489" s="91" t="s">
        <v>408</v>
      </c>
      <c r="R489" s="91" t="s">
        <v>408</v>
      </c>
    </row>
    <row r="490" spans="6:18" ht="15.95" customHeight="1">
      <c r="F490" s="91" t="s">
        <v>408</v>
      </c>
      <c r="R490" s="91" t="s">
        <v>408</v>
      </c>
    </row>
    <row r="491" spans="6:18" ht="15.95" customHeight="1">
      <c r="F491" s="91" t="s">
        <v>408</v>
      </c>
      <c r="R491" s="91" t="s">
        <v>408</v>
      </c>
    </row>
    <row r="492" spans="6:18" ht="15.95" customHeight="1">
      <c r="F492" s="91" t="s">
        <v>408</v>
      </c>
      <c r="R492" s="91" t="s">
        <v>408</v>
      </c>
    </row>
    <row r="493" spans="6:18" ht="15.95" customHeight="1">
      <c r="F493" s="91" t="s">
        <v>408</v>
      </c>
      <c r="R493" s="91" t="s">
        <v>408</v>
      </c>
    </row>
    <row r="494" spans="6:18" ht="15.95" customHeight="1">
      <c r="F494" s="91" t="s">
        <v>408</v>
      </c>
      <c r="R494" s="91" t="s">
        <v>408</v>
      </c>
    </row>
    <row r="495" spans="6:18" ht="15.95" customHeight="1">
      <c r="F495" s="91" t="s">
        <v>408</v>
      </c>
      <c r="R495" s="91" t="s">
        <v>408</v>
      </c>
    </row>
    <row r="496" spans="6:18" ht="15.95" customHeight="1">
      <c r="F496" s="91" t="s">
        <v>408</v>
      </c>
      <c r="R496" s="91" t="s">
        <v>408</v>
      </c>
    </row>
    <row r="497" spans="6:18" ht="15.95" customHeight="1">
      <c r="F497" s="91" t="s">
        <v>408</v>
      </c>
      <c r="R497" s="91" t="s">
        <v>408</v>
      </c>
    </row>
    <row r="498" spans="6:18" ht="15.95" customHeight="1">
      <c r="F498" s="91" t="s">
        <v>408</v>
      </c>
      <c r="R498" s="91" t="s">
        <v>408</v>
      </c>
    </row>
    <row r="499" spans="6:18" ht="15.95" customHeight="1">
      <c r="F499" s="91" t="s">
        <v>408</v>
      </c>
      <c r="R499" s="91" t="s">
        <v>408</v>
      </c>
    </row>
    <row r="500" spans="6:18" ht="15.95" customHeight="1">
      <c r="F500" s="91" t="s">
        <v>408</v>
      </c>
      <c r="R500" s="91" t="s">
        <v>408</v>
      </c>
    </row>
    <row r="501" spans="6:18" ht="15.95" customHeight="1">
      <c r="F501" s="91" t="s">
        <v>408</v>
      </c>
      <c r="R501" s="91" t="s">
        <v>408</v>
      </c>
    </row>
    <row r="502" spans="6:18" ht="15.95" customHeight="1">
      <c r="F502" s="91" t="s">
        <v>408</v>
      </c>
      <c r="R502" s="91" t="s">
        <v>408</v>
      </c>
    </row>
    <row r="503" spans="6:18" ht="15.95" customHeight="1">
      <c r="F503" s="91" t="s">
        <v>408</v>
      </c>
      <c r="R503" s="91" t="s">
        <v>408</v>
      </c>
    </row>
    <row r="504" spans="6:18" ht="15.95" customHeight="1">
      <c r="F504" s="91" t="s">
        <v>408</v>
      </c>
      <c r="R504" s="91" t="s">
        <v>408</v>
      </c>
    </row>
    <row r="505" spans="6:18" ht="15.95" customHeight="1">
      <c r="F505" s="91" t="s">
        <v>408</v>
      </c>
      <c r="R505" s="91" t="s">
        <v>408</v>
      </c>
    </row>
    <row r="506" spans="6:18" ht="15.95" customHeight="1">
      <c r="F506" s="91" t="s">
        <v>408</v>
      </c>
      <c r="R506" s="91" t="s">
        <v>408</v>
      </c>
    </row>
    <row r="507" spans="6:18" ht="15.95" customHeight="1">
      <c r="F507" s="91" t="s">
        <v>408</v>
      </c>
      <c r="R507" s="91" t="s">
        <v>408</v>
      </c>
    </row>
    <row r="508" spans="6:18" ht="15.95" customHeight="1">
      <c r="F508" s="91" t="s">
        <v>408</v>
      </c>
      <c r="R508" s="91" t="s">
        <v>408</v>
      </c>
    </row>
    <row r="509" spans="6:18" ht="15.95" customHeight="1">
      <c r="F509" s="91" t="s">
        <v>408</v>
      </c>
      <c r="R509" s="91" t="s">
        <v>408</v>
      </c>
    </row>
    <row r="510" spans="6:18" ht="15.95" customHeight="1">
      <c r="F510" s="91" t="s">
        <v>408</v>
      </c>
      <c r="R510" s="91" t="s">
        <v>408</v>
      </c>
    </row>
    <row r="511" spans="6:18" ht="15.95" customHeight="1">
      <c r="F511" s="91" t="s">
        <v>408</v>
      </c>
      <c r="R511" s="91" t="s">
        <v>408</v>
      </c>
    </row>
    <row r="512" spans="6:18" ht="15.95" customHeight="1">
      <c r="F512" s="91" t="s">
        <v>408</v>
      </c>
      <c r="R512" s="91" t="s">
        <v>408</v>
      </c>
    </row>
    <row r="513" spans="6:18" ht="15.95" customHeight="1">
      <c r="F513" s="91" t="s">
        <v>408</v>
      </c>
      <c r="R513" s="91" t="s">
        <v>408</v>
      </c>
    </row>
    <row r="514" spans="6:18" ht="15.95" customHeight="1">
      <c r="F514" s="91" t="s">
        <v>408</v>
      </c>
      <c r="R514" s="91" t="s">
        <v>408</v>
      </c>
    </row>
    <row r="515" spans="6:18" ht="15.95" customHeight="1">
      <c r="F515" s="91" t="s">
        <v>408</v>
      </c>
      <c r="R515" s="91" t="s">
        <v>408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N9:N12 H9:H12 T9:T12 Z9:Z12 AF9:AF12 AL11:AL12 H15:H23 N15:N23 T15:T23 Z15:Z23 AL16:AL23 H44:H47 N46:N47 T44:T47 Z44:Z47 AF44:AF47 AL46:AL47 H26:H33 N26:N33 T26:T33 Z26:Z33 AF26:AF33 AL28:AL33 H36:H41 N36:N38 T36:T41 Z36:Z41 AF38:AF41 AL37:AL41 N40:N41 H50:H54 N50:N54 T50:T54 Z50:Z54 AF50:AF54 AL50:AL54 AF15:AF23">
    <cfRule type="cellIs" dxfId="43" priority="11" stopIfTrue="1" operator="greaterThan">
      <formula>G9</formula>
    </cfRule>
  </conditionalFormatting>
  <conditionalFormatting sqref="AF44">
    <cfRule type="cellIs" dxfId="42" priority="8" stopIfTrue="1" operator="greaterThan">
      <formula>AE44</formula>
    </cfRule>
  </conditionalFormatting>
  <conditionalFormatting sqref="AF36:AF37">
    <cfRule type="cellIs" dxfId="41" priority="7" stopIfTrue="1" operator="greaterThan">
      <formula>AE36</formula>
    </cfRule>
  </conditionalFormatting>
  <conditionalFormatting sqref="N44:N45">
    <cfRule type="cellIs" dxfId="40" priority="6" stopIfTrue="1" operator="greaterThan">
      <formula>M44</formula>
    </cfRule>
  </conditionalFormatting>
  <conditionalFormatting sqref="AL9:AL10">
    <cfRule type="cellIs" dxfId="39" priority="5" stopIfTrue="1" operator="greaterThan">
      <formula>AK9</formula>
    </cfRule>
  </conditionalFormatting>
  <conditionalFormatting sqref="AL15">
    <cfRule type="cellIs" dxfId="38" priority="4" stopIfTrue="1" operator="greaterThan">
      <formula>AK15</formula>
    </cfRule>
  </conditionalFormatting>
  <conditionalFormatting sqref="AL26:AL27">
    <cfRule type="cellIs" dxfId="37" priority="3" stopIfTrue="1" operator="greaterThan">
      <formula>AK26</formula>
    </cfRule>
  </conditionalFormatting>
  <conditionalFormatting sqref="AL36">
    <cfRule type="cellIs" dxfId="36" priority="2" stopIfTrue="1" operator="greaterThan">
      <formula>AK36</formula>
    </cfRule>
  </conditionalFormatting>
  <conditionalFormatting sqref="AL44:AL45">
    <cfRule type="cellIs" dxfId="35" priority="1" stopIfTrue="1" operator="greaterThan">
      <formula>AK44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0 AL15 AL26:AL27 AL36 AL44:AL45" xr:uid="{F68277F6-19C5-42DB-B3C3-12B660398DE3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S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Z33" sqref="Z33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0.37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75" style="91" customWidth="1"/>
    <col min="41" max="45" width="8.875" style="249" hidden="1" customWidth="1"/>
    <col min="46" max="46" width="8.875" style="91" customWidth="1"/>
    <col min="47" max="16384" width="8.875" style="91"/>
  </cols>
  <sheetData>
    <row r="1" spans="1:45" s="124" customFormat="1" ht="22.5" customHeight="1">
      <c r="A1" s="102"/>
      <c r="B1" s="122" t="s">
        <v>768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05">
        <v>45748</v>
      </c>
      <c r="AL1" s="605"/>
      <c r="AM1" s="605"/>
      <c r="AO1" s="246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137</v>
      </c>
      <c r="AK2" s="103" t="s">
        <v>181</v>
      </c>
      <c r="AL2" s="606">
        <f>入力!N7</f>
        <v>0</v>
      </c>
      <c r="AM2" s="606"/>
      <c r="AO2" s="247"/>
      <c r="AP2" s="247"/>
      <c r="AQ2" s="247"/>
      <c r="AR2" s="247"/>
      <c r="AS2" s="247"/>
    </row>
    <row r="3" spans="1:45" ht="19.5" customHeight="1">
      <c r="B3" s="134" t="s">
        <v>182</v>
      </c>
      <c r="C3" s="135"/>
      <c r="D3" s="134" t="s">
        <v>183</v>
      </c>
      <c r="E3" s="136"/>
      <c r="F3" s="137"/>
      <c r="G3" s="134" t="s">
        <v>184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185</v>
      </c>
      <c r="T3" s="134" t="s">
        <v>186</v>
      </c>
      <c r="U3" s="136"/>
      <c r="V3" s="134" t="s">
        <v>187</v>
      </c>
      <c r="W3" s="138"/>
      <c r="X3" s="138"/>
      <c r="Y3" s="138"/>
      <c r="Z3" s="139"/>
      <c r="AA3" s="136" t="s">
        <v>188</v>
      </c>
      <c r="AB3" s="142" t="s">
        <v>189</v>
      </c>
      <c r="AC3" s="142"/>
      <c r="AD3" s="142"/>
      <c r="AE3" s="103"/>
      <c r="AF3" s="143"/>
      <c r="AG3" s="143"/>
      <c r="AH3" s="144"/>
      <c r="AK3" s="145"/>
      <c r="AL3" s="145"/>
      <c r="AM3" s="146" t="s">
        <v>190</v>
      </c>
      <c r="AO3" s="248"/>
    </row>
    <row r="4" spans="1:45" ht="15.75" customHeight="1">
      <c r="B4" s="590">
        <f>+入力!F2</f>
        <v>0</v>
      </c>
      <c r="C4" s="591"/>
      <c r="D4" s="594">
        <f>B4</f>
        <v>0</v>
      </c>
      <c r="E4" s="595"/>
      <c r="F4" s="149"/>
      <c r="G4" s="607" t="str">
        <f>CONCATENATE(入力!F3,入力!S3)&amp;"　/　"&amp;入力!F4</f>
        <v>様　/　</v>
      </c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111"/>
      <c r="S4" s="615">
        <f>+入力!F5</f>
        <v>0</v>
      </c>
      <c r="T4" s="611">
        <f>+入力!N5</f>
        <v>0</v>
      </c>
      <c r="U4" s="612"/>
      <c r="V4" s="599">
        <f>+入力!F6</f>
        <v>0</v>
      </c>
      <c r="W4" s="600"/>
      <c r="X4" s="600"/>
      <c r="Y4" s="600"/>
      <c r="Z4" s="600"/>
      <c r="AA4" s="601"/>
      <c r="AB4" s="150"/>
      <c r="AC4" s="150"/>
      <c r="AD4" s="151"/>
      <c r="AE4" s="152"/>
      <c r="AF4" s="152"/>
      <c r="AG4" s="152"/>
      <c r="AH4" s="153"/>
      <c r="AM4" s="146" t="s">
        <v>191</v>
      </c>
      <c r="AN4" s="126"/>
    </row>
    <row r="5" spans="1:45" ht="15.75" customHeight="1" thickBot="1">
      <c r="B5" s="592"/>
      <c r="C5" s="593"/>
      <c r="D5" s="596"/>
      <c r="E5" s="597"/>
      <c r="F5" s="154"/>
      <c r="G5" s="609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112"/>
      <c r="S5" s="616"/>
      <c r="T5" s="613"/>
      <c r="U5" s="614"/>
      <c r="V5" s="602"/>
      <c r="W5" s="603"/>
      <c r="X5" s="603"/>
      <c r="Y5" s="603"/>
      <c r="Z5" s="603"/>
      <c r="AA5" s="604"/>
      <c r="AB5" s="155" t="s">
        <v>192</v>
      </c>
      <c r="AC5" s="150"/>
      <c r="AD5" s="151"/>
      <c r="AE5" s="598">
        <f>入力!M6</f>
        <v>0</v>
      </c>
      <c r="AF5" s="598"/>
      <c r="AG5" s="156" t="s">
        <v>193</v>
      </c>
      <c r="AH5" s="157"/>
      <c r="AM5" s="146" t="s">
        <v>141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195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197</v>
      </c>
      <c r="F8" s="165" t="s">
        <v>202</v>
      </c>
      <c r="G8" s="166" t="s">
        <v>199</v>
      </c>
      <c r="H8" s="166" t="s">
        <v>200</v>
      </c>
      <c r="I8" s="167" t="s">
        <v>201</v>
      </c>
      <c r="J8" s="164"/>
      <c r="K8" s="165" t="s">
        <v>197</v>
      </c>
      <c r="L8" s="165" t="s">
        <v>202</v>
      </c>
      <c r="M8" s="166" t="s">
        <v>199</v>
      </c>
      <c r="N8" s="166" t="s">
        <v>200</v>
      </c>
      <c r="O8" s="167" t="s">
        <v>201</v>
      </c>
      <c r="P8" s="164"/>
      <c r="Q8" s="165" t="s">
        <v>197</v>
      </c>
      <c r="R8" s="165" t="s">
        <v>202</v>
      </c>
      <c r="S8" s="166" t="s">
        <v>199</v>
      </c>
      <c r="T8" s="166" t="s">
        <v>200</v>
      </c>
      <c r="U8" s="167" t="s">
        <v>201</v>
      </c>
      <c r="V8" s="164"/>
      <c r="W8" s="165" t="s">
        <v>197</v>
      </c>
      <c r="X8" s="165" t="s">
        <v>202</v>
      </c>
      <c r="Y8" s="166" t="s">
        <v>199</v>
      </c>
      <c r="Z8" s="166" t="s">
        <v>200</v>
      </c>
      <c r="AA8" s="167" t="s">
        <v>201</v>
      </c>
      <c r="AB8" s="164"/>
      <c r="AC8" s="165" t="s">
        <v>197</v>
      </c>
      <c r="AD8" s="165" t="s">
        <v>198</v>
      </c>
      <c r="AE8" s="166" t="s">
        <v>199</v>
      </c>
      <c r="AF8" s="166" t="s">
        <v>200</v>
      </c>
      <c r="AG8" s="168" t="s">
        <v>201</v>
      </c>
      <c r="AH8" s="164"/>
      <c r="AI8" s="165" t="s">
        <v>197</v>
      </c>
      <c r="AJ8" s="165"/>
      <c r="AK8" s="166" t="s">
        <v>199</v>
      </c>
      <c r="AL8" s="166" t="s">
        <v>200</v>
      </c>
      <c r="AM8" s="169" t="s">
        <v>201</v>
      </c>
    </row>
    <row r="9" spans="1:45" ht="15.75" customHeight="1">
      <c r="A9" s="91">
        <v>40131</v>
      </c>
      <c r="B9" s="170" t="s">
        <v>161</v>
      </c>
      <c r="C9" s="171"/>
      <c r="D9" s="181"/>
      <c r="E9" s="250"/>
      <c r="F9" s="250"/>
      <c r="G9" s="251"/>
      <c r="H9" s="291"/>
      <c r="I9" s="252"/>
      <c r="J9" s="176"/>
      <c r="K9" s="99" t="s">
        <v>769</v>
      </c>
      <c r="L9" s="99" t="s">
        <v>770</v>
      </c>
      <c r="M9" s="325" t="s">
        <v>447</v>
      </c>
      <c r="N9" s="291"/>
      <c r="O9" s="177"/>
      <c r="P9" s="181"/>
      <c r="Q9" s="253"/>
      <c r="R9" s="254"/>
      <c r="S9" s="251"/>
      <c r="T9" s="291"/>
      <c r="U9" s="252"/>
      <c r="V9" s="176"/>
      <c r="W9" s="99" t="s">
        <v>771</v>
      </c>
      <c r="X9" s="99" t="s">
        <v>772</v>
      </c>
      <c r="Y9" s="325" t="s">
        <v>447</v>
      </c>
      <c r="Z9" s="291"/>
      <c r="AA9" s="255"/>
      <c r="AB9" s="176" t="s">
        <v>366</v>
      </c>
      <c r="AC9" s="99" t="s">
        <v>773</v>
      </c>
      <c r="AD9" s="100" t="s">
        <v>774</v>
      </c>
      <c r="AE9" s="199">
        <v>3300</v>
      </c>
      <c r="AF9" s="291"/>
      <c r="AG9" s="256"/>
      <c r="AH9" s="257"/>
      <c r="AI9" s="443" t="s">
        <v>775</v>
      </c>
      <c r="AJ9" s="443" t="s">
        <v>776</v>
      </c>
      <c r="AK9" s="515">
        <v>0</v>
      </c>
      <c r="AL9" s="291"/>
      <c r="AM9" s="258"/>
      <c r="AO9" s="259"/>
      <c r="AP9" s="95"/>
      <c r="AQ9" s="259"/>
      <c r="AR9" s="95"/>
      <c r="AS9" s="495">
        <f>IF(AF9=0,0,IF(AF9&lt;=2000,1,IF(AF9&lt;=4000,2,IF(AF9&lt;=6000,3,4))))</f>
        <v>0</v>
      </c>
    </row>
    <row r="10" spans="1:45" ht="16.5" customHeight="1">
      <c r="B10" s="186">
        <v>43400</v>
      </c>
      <c r="D10" s="178"/>
      <c r="E10" s="250"/>
      <c r="F10" s="250"/>
      <c r="G10" s="251"/>
      <c r="H10" s="291"/>
      <c r="I10" s="202"/>
      <c r="J10" s="181"/>
      <c r="K10" s="94"/>
      <c r="L10" s="254" t="s">
        <v>408</v>
      </c>
      <c r="M10" s="104"/>
      <c r="N10" s="291"/>
      <c r="O10" s="202"/>
      <c r="P10" s="181"/>
      <c r="Q10" s="106"/>
      <c r="R10" s="182"/>
      <c r="S10" s="104"/>
      <c r="T10" s="291"/>
      <c r="U10" s="201"/>
      <c r="V10" s="181"/>
      <c r="W10" s="94"/>
      <c r="X10" s="254" t="s">
        <v>408</v>
      </c>
      <c r="Y10" s="323"/>
      <c r="Z10" s="291"/>
      <c r="AA10" s="183"/>
      <c r="AB10" s="176" t="s">
        <v>366</v>
      </c>
      <c r="AC10" s="100" t="s">
        <v>777</v>
      </c>
      <c r="AD10" s="100" t="s">
        <v>778</v>
      </c>
      <c r="AE10" s="101">
        <v>2530</v>
      </c>
      <c r="AF10" s="291"/>
      <c r="AG10" s="260"/>
      <c r="AH10" s="184"/>
      <c r="AI10" s="428" t="s">
        <v>779</v>
      </c>
      <c r="AJ10" s="507" t="s">
        <v>780</v>
      </c>
      <c r="AK10" s="515">
        <v>0</v>
      </c>
      <c r="AL10" s="291"/>
      <c r="AM10" s="191"/>
      <c r="AO10" s="259"/>
      <c r="AP10" s="259"/>
      <c r="AQ10" s="259"/>
      <c r="AR10" s="95"/>
      <c r="AS10" s="495">
        <f>IF(AF10=0,0,IF(AF10&lt;=2000,1,IF(AF10&lt;=4000,2,IF(AF10&lt;=6000,3,4))))</f>
        <v>0</v>
      </c>
    </row>
    <row r="11" spans="1:45" ht="16.5" customHeight="1">
      <c r="B11" s="192"/>
      <c r="D11" s="178"/>
      <c r="E11" s="171"/>
      <c r="F11" s="171"/>
      <c r="G11" s="104"/>
      <c r="H11" s="395"/>
      <c r="I11" s="267"/>
      <c r="J11" s="178"/>
      <c r="K11" s="268"/>
      <c r="L11" s="182"/>
      <c r="M11" s="104"/>
      <c r="N11" s="395"/>
      <c r="O11" s="267"/>
      <c r="P11" s="178"/>
      <c r="Q11" s="324"/>
      <c r="R11" s="269"/>
      <c r="S11" s="266"/>
      <c r="T11" s="395"/>
      <c r="U11" s="267"/>
      <c r="V11" s="265"/>
      <c r="W11" s="324"/>
      <c r="X11" s="269"/>
      <c r="Y11" s="266"/>
      <c r="Z11" s="395"/>
      <c r="AA11" s="270"/>
      <c r="AB11" s="265"/>
      <c r="AC11" s="100" t="s">
        <v>781</v>
      </c>
      <c r="AD11" s="100"/>
      <c r="AE11" s="296" t="s">
        <v>623</v>
      </c>
      <c r="AF11" s="323"/>
      <c r="AG11" s="270"/>
      <c r="AH11" s="272"/>
      <c r="AI11" s="121"/>
      <c r="AJ11" s="100"/>
      <c r="AK11" s="423"/>
      <c r="AL11" s="323"/>
      <c r="AM11" s="185"/>
      <c r="AS11" s="502"/>
    </row>
    <row r="12" spans="1:45" ht="16.5" customHeight="1" thickBot="1">
      <c r="B12" s="192"/>
      <c r="D12" s="326"/>
      <c r="E12" s="327"/>
      <c r="F12" s="171"/>
      <c r="G12" s="266"/>
      <c r="H12" s="360"/>
      <c r="I12" s="328"/>
      <c r="J12" s="265"/>
      <c r="K12" s="329"/>
      <c r="L12" s="269"/>
      <c r="M12" s="266"/>
      <c r="N12" s="360"/>
      <c r="O12" s="328"/>
      <c r="P12" s="265"/>
      <c r="Q12" s="268"/>
      <c r="R12" s="269"/>
      <c r="S12" s="330"/>
      <c r="T12" s="360"/>
      <c r="U12" s="328"/>
      <c r="V12" s="326"/>
      <c r="W12" s="268"/>
      <c r="X12" s="269"/>
      <c r="Y12" s="330"/>
      <c r="Z12" s="360"/>
      <c r="AA12" s="328"/>
      <c r="AB12" s="326"/>
      <c r="AC12" s="100" t="s">
        <v>782</v>
      </c>
      <c r="AD12" s="100"/>
      <c r="AE12" s="296" t="s">
        <v>623</v>
      </c>
      <c r="AF12" s="395"/>
      <c r="AG12" s="328"/>
      <c r="AH12" s="331"/>
      <c r="AI12" s="332"/>
      <c r="AJ12" s="329"/>
      <c r="AK12" s="330"/>
      <c r="AL12" s="395"/>
      <c r="AM12" s="333"/>
      <c r="AS12" s="502"/>
    </row>
    <row r="13" spans="1:45" ht="15.75" customHeight="1" thickBot="1">
      <c r="B13" s="207" t="s">
        <v>414</v>
      </c>
      <c r="C13" s="208">
        <f>SUM(G13,M13,S13,Y13,AE13,AK13)</f>
        <v>5830</v>
      </c>
      <c r="D13" s="274"/>
      <c r="E13" s="210"/>
      <c r="F13" s="210"/>
      <c r="G13" s="211">
        <f>SUM(G9:G10)</f>
        <v>0</v>
      </c>
      <c r="H13" s="211"/>
      <c r="I13" s="275"/>
      <c r="J13" s="274"/>
      <c r="K13" s="210"/>
      <c r="L13" s="210" t="s">
        <v>408</v>
      </c>
      <c r="M13" s="211">
        <f>SUM(M9:M10)</f>
        <v>0</v>
      </c>
      <c r="N13" s="211"/>
      <c r="O13" s="275"/>
      <c r="P13" s="274"/>
      <c r="Q13" s="210"/>
      <c r="R13" s="210"/>
      <c r="S13" s="211">
        <f>SUM(S9:S10)</f>
        <v>0</v>
      </c>
      <c r="T13" s="211"/>
      <c r="U13" s="275"/>
      <c r="V13" s="274"/>
      <c r="W13" s="210"/>
      <c r="X13" s="210" t="s">
        <v>408</v>
      </c>
      <c r="Y13" s="211">
        <f>SUM(Y9:Y10)</f>
        <v>0</v>
      </c>
      <c r="Z13" s="211"/>
      <c r="AA13" s="275"/>
      <c r="AB13" s="274"/>
      <c r="AC13" s="210"/>
      <c r="AD13" s="210" t="s">
        <v>408</v>
      </c>
      <c r="AE13" s="211">
        <f>SUM(AE9:AE10)</f>
        <v>5830</v>
      </c>
      <c r="AF13" s="211"/>
      <c r="AG13" s="276"/>
      <c r="AH13" s="209"/>
      <c r="AI13" s="210"/>
      <c r="AJ13" s="210"/>
      <c r="AK13" s="211">
        <f>SUM(AK9:AK10)</f>
        <v>0</v>
      </c>
      <c r="AL13" s="211"/>
      <c r="AM13" s="277"/>
      <c r="AO13" s="278">
        <f>SUM(AO9:AO10)</f>
        <v>0</v>
      </c>
      <c r="AP13" s="278">
        <f>SUM(AP9:AP10)</f>
        <v>0</v>
      </c>
      <c r="AQ13" s="278">
        <f>SUM(AQ9:AQ10)</f>
        <v>0</v>
      </c>
      <c r="AR13" s="278">
        <f>SUM(AR9:AR10)</f>
        <v>0</v>
      </c>
      <c r="AS13" s="501">
        <f>SUM(AS9:AS10)</f>
        <v>0</v>
      </c>
    </row>
    <row r="14" spans="1:45" ht="15.75" customHeight="1" thickBot="1">
      <c r="B14" s="279" t="s">
        <v>415</v>
      </c>
      <c r="C14" s="280">
        <f>SUM(H14,N14,T14,Z14,AF14,AL14)</f>
        <v>0</v>
      </c>
      <c r="D14" s="281"/>
      <c r="E14" s="282"/>
      <c r="F14" s="219"/>
      <c r="G14" s="283"/>
      <c r="H14" s="284">
        <f>SUM(H9:H10)</f>
        <v>0</v>
      </c>
      <c r="I14" s="285"/>
      <c r="J14" s="281"/>
      <c r="K14" s="286"/>
      <c r="L14" s="286" t="s">
        <v>408</v>
      </c>
      <c r="M14" s="289">
        <f>+AP13</f>
        <v>0</v>
      </c>
      <c r="N14" s="284">
        <f>SUM(N9:N10)</f>
        <v>0</v>
      </c>
      <c r="O14" s="285"/>
      <c r="P14" s="281"/>
      <c r="Q14" s="286"/>
      <c r="R14" s="286"/>
      <c r="S14" s="283"/>
      <c r="T14" s="284">
        <f>SUM(T9:T10)</f>
        <v>0</v>
      </c>
      <c r="U14" s="285"/>
      <c r="V14" s="281"/>
      <c r="W14" s="286"/>
      <c r="X14" s="286" t="s">
        <v>408</v>
      </c>
      <c r="Y14" s="289">
        <f>+AR13</f>
        <v>0</v>
      </c>
      <c r="Z14" s="284">
        <f>SUM(Z9:Z10)</f>
        <v>0</v>
      </c>
      <c r="AA14" s="285"/>
      <c r="AB14" s="281"/>
      <c r="AC14" s="286"/>
      <c r="AD14" s="286" t="s">
        <v>408</v>
      </c>
      <c r="AE14" s="289">
        <f>+AS13</f>
        <v>0</v>
      </c>
      <c r="AF14" s="284">
        <f>SUM(AF9:AF10)</f>
        <v>0</v>
      </c>
      <c r="AG14" s="287"/>
      <c r="AH14" s="288"/>
      <c r="AI14" s="286"/>
      <c r="AJ14" s="286"/>
      <c r="AK14" s="289"/>
      <c r="AL14" s="284">
        <f>SUM(AL9:AL10)</f>
        <v>0</v>
      </c>
      <c r="AM14" s="290"/>
      <c r="AS14" s="502"/>
    </row>
    <row r="15" spans="1:45" ht="16.5" customHeight="1">
      <c r="B15" s="170" t="s">
        <v>162</v>
      </c>
      <c r="D15" s="178"/>
      <c r="E15" s="250"/>
      <c r="F15" s="204"/>
      <c r="G15" s="104"/>
      <c r="H15" s="291"/>
      <c r="I15" s="202"/>
      <c r="J15" s="181"/>
      <c r="K15" s="106"/>
      <c r="L15" s="182" t="s">
        <v>408</v>
      </c>
      <c r="M15" s="104"/>
      <c r="N15" s="291"/>
      <c r="O15" s="202"/>
      <c r="P15" s="181"/>
      <c r="Q15" s="106"/>
      <c r="R15" s="182"/>
      <c r="S15" s="104"/>
      <c r="T15" s="291"/>
      <c r="U15" s="202"/>
      <c r="V15" s="176"/>
      <c r="W15" s="99" t="s">
        <v>783</v>
      </c>
      <c r="X15" s="99" t="s">
        <v>784</v>
      </c>
      <c r="Y15" s="325" t="s">
        <v>447</v>
      </c>
      <c r="Z15" s="291"/>
      <c r="AA15" s="260"/>
      <c r="AB15" s="176" t="s">
        <v>366</v>
      </c>
      <c r="AC15" s="99" t="s">
        <v>785</v>
      </c>
      <c r="AD15" s="99" t="s">
        <v>786</v>
      </c>
      <c r="AE15" s="199">
        <v>1670</v>
      </c>
      <c r="AF15" s="291"/>
      <c r="AG15" s="260"/>
      <c r="AH15" s="172"/>
      <c r="AI15" s="499" t="s">
        <v>787</v>
      </c>
      <c r="AJ15" s="499" t="s">
        <v>788</v>
      </c>
      <c r="AK15" s="515">
        <v>0</v>
      </c>
      <c r="AL15" s="291"/>
      <c r="AM15" s="261"/>
      <c r="AO15" s="259"/>
      <c r="AP15" s="259"/>
      <c r="AQ15" s="259"/>
      <c r="AR15" s="95"/>
      <c r="AS15" s="495">
        <f>IF(AF15=0,0,IF(AF15&lt;=2000,1,IF(AF15&lt;=4000,2,IF(AF15&lt;=6000,3,4))))</f>
        <v>0</v>
      </c>
    </row>
    <row r="16" spans="1:45" ht="16.5" customHeight="1">
      <c r="B16" s="186">
        <v>43420</v>
      </c>
      <c r="D16" s="178"/>
      <c r="E16" s="204"/>
      <c r="F16" s="204"/>
      <c r="G16" s="104"/>
      <c r="H16" s="291"/>
      <c r="I16" s="202"/>
      <c r="J16" s="181"/>
      <c r="K16" s="106"/>
      <c r="L16" s="182" t="s">
        <v>408</v>
      </c>
      <c r="M16" s="104"/>
      <c r="N16" s="291"/>
      <c r="O16" s="202"/>
      <c r="P16" s="181"/>
      <c r="Q16" s="106"/>
      <c r="R16" s="182"/>
      <c r="S16" s="104"/>
      <c r="T16" s="291"/>
      <c r="U16" s="202"/>
      <c r="V16" s="176"/>
      <c r="W16" s="121" t="s">
        <v>789</v>
      </c>
      <c r="X16" s="121" t="s">
        <v>790</v>
      </c>
      <c r="Y16" s="325" t="s">
        <v>447</v>
      </c>
      <c r="Z16" s="291"/>
      <c r="AA16" s="260"/>
      <c r="AB16" s="176" t="s">
        <v>366</v>
      </c>
      <c r="AC16" s="100" t="s">
        <v>791</v>
      </c>
      <c r="AD16" s="100" t="s">
        <v>792</v>
      </c>
      <c r="AE16" s="101">
        <v>520</v>
      </c>
      <c r="AF16" s="291"/>
      <c r="AG16" s="260"/>
      <c r="AH16" s="172"/>
      <c r="AI16" s="426" t="s">
        <v>793</v>
      </c>
      <c r="AJ16" s="426" t="s">
        <v>794</v>
      </c>
      <c r="AK16" s="515">
        <v>0</v>
      </c>
      <c r="AL16" s="291"/>
      <c r="AM16" s="261"/>
      <c r="AO16" s="259"/>
      <c r="AP16" s="259"/>
      <c r="AQ16" s="259"/>
      <c r="AR16" s="95"/>
      <c r="AS16" s="495">
        <f>IF(AF16=0,0,IF(AF16&lt;=2000,1,IF(AF16&lt;=4000,2,IF(AF16&lt;=6000,3,4))))</f>
        <v>0</v>
      </c>
    </row>
    <row r="17" spans="2:45" ht="16.5" customHeight="1">
      <c r="B17" s="192"/>
      <c r="D17" s="178"/>
      <c r="E17" s="204"/>
      <c r="F17" s="204"/>
      <c r="G17" s="104"/>
      <c r="H17" s="291"/>
      <c r="I17" s="202"/>
      <c r="J17" s="181"/>
      <c r="K17" s="106"/>
      <c r="L17" s="182" t="s">
        <v>408</v>
      </c>
      <c r="M17" s="104"/>
      <c r="N17" s="291"/>
      <c r="O17" s="202"/>
      <c r="P17" s="181"/>
      <c r="Q17" s="106"/>
      <c r="R17" s="182"/>
      <c r="S17" s="104"/>
      <c r="T17" s="291"/>
      <c r="U17" s="202"/>
      <c r="V17" s="181"/>
      <c r="W17" s="106"/>
      <c r="X17" s="106" t="s">
        <v>408</v>
      </c>
      <c r="Y17" s="104"/>
      <c r="Z17" s="291"/>
      <c r="AA17" s="190"/>
      <c r="AB17" s="176" t="s">
        <v>366</v>
      </c>
      <c r="AC17" s="100" t="s">
        <v>795</v>
      </c>
      <c r="AD17" s="100" t="s">
        <v>796</v>
      </c>
      <c r="AE17" s="101">
        <v>610</v>
      </c>
      <c r="AF17" s="291"/>
      <c r="AG17" s="260"/>
      <c r="AH17" s="172"/>
      <c r="AI17" s="426" t="s">
        <v>797</v>
      </c>
      <c r="AJ17" s="426" t="s">
        <v>798</v>
      </c>
      <c r="AK17" s="515">
        <v>0</v>
      </c>
      <c r="AL17" s="291"/>
      <c r="AM17" s="261"/>
      <c r="AO17" s="259"/>
      <c r="AP17" s="259"/>
      <c r="AQ17" s="259"/>
      <c r="AR17" s="259"/>
      <c r="AS17" s="495">
        <f>IF(AF17=0,0,IF(AF17&lt;=2000,1,IF(AF17&lt;=4000,2,IF(AF17&lt;=6000,3,4))))</f>
        <v>0</v>
      </c>
    </row>
    <row r="18" spans="2:45" ht="16.5" customHeight="1">
      <c r="B18" s="192"/>
      <c r="D18" s="178"/>
      <c r="E18" s="204"/>
      <c r="F18" s="204"/>
      <c r="G18" s="104"/>
      <c r="H18" s="291"/>
      <c r="I18" s="202"/>
      <c r="J18" s="181"/>
      <c r="K18" s="106"/>
      <c r="L18" s="182" t="s">
        <v>408</v>
      </c>
      <c r="M18" s="104"/>
      <c r="N18" s="291"/>
      <c r="O18" s="202"/>
      <c r="P18" s="178"/>
      <c r="Q18" s="106"/>
      <c r="R18" s="106"/>
      <c r="S18" s="104"/>
      <c r="T18" s="291"/>
      <c r="U18" s="202"/>
      <c r="V18" s="178"/>
      <c r="W18" s="106"/>
      <c r="X18" s="106" t="s">
        <v>408</v>
      </c>
      <c r="Y18" s="104"/>
      <c r="Z18" s="291"/>
      <c r="AA18" s="190"/>
      <c r="AB18" s="172" t="s">
        <v>366</v>
      </c>
      <c r="AC18" s="100" t="s">
        <v>799</v>
      </c>
      <c r="AD18" s="100" t="s">
        <v>800</v>
      </c>
      <c r="AE18" s="101">
        <v>860</v>
      </c>
      <c r="AF18" s="291"/>
      <c r="AG18" s="260"/>
      <c r="AH18" s="176"/>
      <c r="AI18" s="431" t="s">
        <v>801</v>
      </c>
      <c r="AJ18" s="431" t="s">
        <v>802</v>
      </c>
      <c r="AK18" s="515">
        <v>0</v>
      </c>
      <c r="AL18" s="291"/>
      <c r="AM18" s="261"/>
      <c r="AO18" s="259"/>
      <c r="AP18" s="259"/>
      <c r="AQ18" s="259"/>
      <c r="AR18" s="259"/>
      <c r="AS18" s="495">
        <f>IF(AF18=0,0,IF(AF18&lt;=2000,1,IF(AF18&lt;=4000,2,IF(AF18&lt;=6000,3,4))))</f>
        <v>0</v>
      </c>
    </row>
    <row r="19" spans="2:45" ht="16.5" customHeight="1">
      <c r="B19" s="192"/>
      <c r="D19" s="178"/>
      <c r="E19" s="204"/>
      <c r="F19" s="204"/>
      <c r="G19" s="104"/>
      <c r="H19" s="291"/>
      <c r="I19" s="202"/>
      <c r="J19" s="178"/>
      <c r="K19" s="106"/>
      <c r="L19" s="106" t="s">
        <v>408</v>
      </c>
      <c r="M19" s="104"/>
      <c r="N19" s="291"/>
      <c r="O19" s="202"/>
      <c r="P19" s="178"/>
      <c r="Q19" s="106"/>
      <c r="R19" s="106"/>
      <c r="S19" s="104"/>
      <c r="T19" s="291"/>
      <c r="U19" s="202"/>
      <c r="V19" s="178"/>
      <c r="W19" s="106"/>
      <c r="X19" s="106" t="s">
        <v>408</v>
      </c>
      <c r="Y19" s="104"/>
      <c r="Z19" s="291"/>
      <c r="AA19" s="190"/>
      <c r="AB19" s="176" t="s">
        <v>366</v>
      </c>
      <c r="AC19" s="173" t="s">
        <v>803</v>
      </c>
      <c r="AD19" s="100" t="s">
        <v>804</v>
      </c>
      <c r="AE19" s="101">
        <v>200</v>
      </c>
      <c r="AF19" s="291"/>
      <c r="AG19" s="260"/>
      <c r="AH19" s="181"/>
      <c r="AI19" s="426" t="s">
        <v>805</v>
      </c>
      <c r="AJ19" s="426" t="s">
        <v>806</v>
      </c>
      <c r="AK19" s="515">
        <v>0</v>
      </c>
      <c r="AL19" s="291"/>
      <c r="AM19" s="261"/>
      <c r="AO19" s="259"/>
      <c r="AP19" s="259"/>
      <c r="AQ19" s="259"/>
      <c r="AR19" s="259"/>
      <c r="AS19" s="495">
        <f>IF(AF19=0,0,IF(AF19&lt;=2000,1,IF(AF19&lt;=4000,2,IF(AF19&lt;=6000,3,4))))</f>
        <v>0</v>
      </c>
    </row>
    <row r="20" spans="2:45" ht="16.5" customHeight="1" thickBot="1">
      <c r="B20" s="170"/>
      <c r="D20" s="176"/>
      <c r="E20" s="250"/>
      <c r="F20" s="250"/>
      <c r="G20" s="251"/>
      <c r="H20" s="291"/>
      <c r="I20" s="334"/>
      <c r="J20" s="181"/>
      <c r="K20" s="94"/>
      <c r="L20" s="94" t="s">
        <v>408</v>
      </c>
      <c r="M20" s="251"/>
      <c r="N20" s="291"/>
      <c r="O20" s="334"/>
      <c r="P20" s="181"/>
      <c r="Q20" s="94"/>
      <c r="R20" s="94"/>
      <c r="S20" s="251"/>
      <c r="T20" s="291"/>
      <c r="U20" s="334"/>
      <c r="V20" s="181"/>
      <c r="W20" s="94"/>
      <c r="X20" s="94" t="s">
        <v>408</v>
      </c>
      <c r="Y20" s="251"/>
      <c r="Z20" s="291"/>
      <c r="AA20" s="335"/>
      <c r="AB20" s="176"/>
      <c r="AC20" s="100" t="s">
        <v>807</v>
      </c>
      <c r="AD20" s="100" t="s">
        <v>808</v>
      </c>
      <c r="AE20" s="325" t="s">
        <v>447</v>
      </c>
      <c r="AF20" s="291"/>
      <c r="AG20" s="336"/>
      <c r="AH20" s="181"/>
      <c r="AI20" s="426"/>
      <c r="AJ20" s="426"/>
      <c r="AK20" s="423"/>
      <c r="AL20" s="291"/>
      <c r="AM20" s="337"/>
      <c r="AO20" s="259"/>
      <c r="AP20" s="259"/>
      <c r="AQ20" s="259"/>
      <c r="AR20" s="259"/>
      <c r="AS20" s="495"/>
    </row>
    <row r="21" spans="2:45" ht="15.75" customHeight="1" thickBot="1">
      <c r="B21" s="170"/>
      <c r="D21" s="172"/>
      <c r="E21" s="204"/>
      <c r="F21" s="204"/>
      <c r="G21" s="104"/>
      <c r="H21" s="291"/>
      <c r="I21" s="202"/>
      <c r="J21" s="178"/>
      <c r="K21" s="106"/>
      <c r="L21" s="106"/>
      <c r="M21" s="104"/>
      <c r="N21" s="291"/>
      <c r="O21" s="202"/>
      <c r="P21" s="178"/>
      <c r="Q21" s="106"/>
      <c r="R21" s="106"/>
      <c r="S21" s="104"/>
      <c r="T21" s="291"/>
      <c r="U21" s="202"/>
      <c r="V21" s="178"/>
      <c r="W21" s="106"/>
      <c r="X21" s="106"/>
      <c r="Y21" s="104"/>
      <c r="Z21" s="291"/>
      <c r="AA21" s="190"/>
      <c r="AB21" s="176"/>
      <c r="AC21" s="100"/>
      <c r="AD21" s="100"/>
      <c r="AE21" s="325"/>
      <c r="AF21" s="291"/>
      <c r="AG21" s="336"/>
      <c r="AH21" s="181"/>
      <c r="AI21" s="100"/>
      <c r="AJ21" s="100"/>
      <c r="AK21" s="423"/>
      <c r="AL21" s="291"/>
      <c r="AM21" s="337"/>
      <c r="AO21" s="278">
        <f>SUM(AO15:AO20)</f>
        <v>0</v>
      </c>
      <c r="AP21" s="278">
        <f>SUM(AP15:AP20)</f>
        <v>0</v>
      </c>
      <c r="AQ21" s="278">
        <f>SUM(AQ15:AQ20)</f>
        <v>0</v>
      </c>
      <c r="AR21" s="278">
        <f>SUM(AR15:AR20)</f>
        <v>0</v>
      </c>
      <c r="AS21" s="501">
        <f>SUM(AS15:AS20)</f>
        <v>0</v>
      </c>
    </row>
    <row r="22" spans="2:45" ht="15.75" customHeight="1" thickBot="1">
      <c r="B22" s="192"/>
      <c r="D22" s="265"/>
      <c r="E22" s="171"/>
      <c r="F22" s="171"/>
      <c r="G22" s="266"/>
      <c r="H22" s="395"/>
      <c r="I22" s="314"/>
      <c r="J22" s="265"/>
      <c r="K22" s="268"/>
      <c r="L22" s="268"/>
      <c r="M22" s="266"/>
      <c r="N22" s="395"/>
      <c r="O22" s="314"/>
      <c r="P22" s="265"/>
      <c r="Q22" s="268"/>
      <c r="R22" s="268"/>
      <c r="S22" s="266"/>
      <c r="T22" s="395"/>
      <c r="U22" s="314"/>
      <c r="V22" s="265"/>
      <c r="W22" s="268"/>
      <c r="X22" s="268"/>
      <c r="Y22" s="266"/>
      <c r="Z22" s="395"/>
      <c r="AA22" s="271"/>
      <c r="AB22" s="265"/>
      <c r="AC22" s="100"/>
      <c r="AD22" s="100"/>
      <c r="AE22" s="296"/>
      <c r="AF22" s="395"/>
      <c r="AG22" s="271"/>
      <c r="AH22" s="265"/>
      <c r="AI22" s="268"/>
      <c r="AJ22" s="106"/>
      <c r="AK22" s="266"/>
      <c r="AL22" s="395"/>
      <c r="AM22" s="273"/>
      <c r="AS22" s="502"/>
    </row>
    <row r="23" spans="2:45" ht="15.75" customHeight="1">
      <c r="B23" s="207" t="s">
        <v>414</v>
      </c>
      <c r="C23" s="208">
        <f>SUM(G23,M23,S23,Y23,AE23,AK23)</f>
        <v>3860</v>
      </c>
      <c r="D23" s="274"/>
      <c r="E23" s="210"/>
      <c r="F23" s="210"/>
      <c r="G23" s="211">
        <f>SUM(G15:G21)</f>
        <v>0</v>
      </c>
      <c r="H23" s="211"/>
      <c r="I23" s="275"/>
      <c r="J23" s="274"/>
      <c r="K23" s="210"/>
      <c r="L23" s="210" t="s">
        <v>408</v>
      </c>
      <c r="M23" s="211">
        <f>SUM(M15:M21)</f>
        <v>0</v>
      </c>
      <c r="N23" s="211"/>
      <c r="O23" s="275"/>
      <c r="P23" s="274"/>
      <c r="Q23" s="210"/>
      <c r="R23" s="210"/>
      <c r="S23" s="211">
        <f>SUM(S15:S21)</f>
        <v>0</v>
      </c>
      <c r="T23" s="211"/>
      <c r="U23" s="275"/>
      <c r="V23" s="274"/>
      <c r="W23" s="210"/>
      <c r="X23" s="210" t="s">
        <v>408</v>
      </c>
      <c r="Y23" s="211">
        <f>SUM(Y15:Y21)</f>
        <v>0</v>
      </c>
      <c r="Z23" s="211"/>
      <c r="AA23" s="275"/>
      <c r="AB23" s="274"/>
      <c r="AC23" s="210"/>
      <c r="AD23" s="210" t="s">
        <v>408</v>
      </c>
      <c r="AE23" s="211">
        <f>SUM(AE15:AE21)</f>
        <v>3860</v>
      </c>
      <c r="AF23" s="211"/>
      <c r="AG23" s="276"/>
      <c r="AH23" s="209"/>
      <c r="AI23" s="210"/>
      <c r="AJ23" s="210"/>
      <c r="AK23" s="211">
        <f>SUM(AK15:AK21)</f>
        <v>0</v>
      </c>
      <c r="AL23" s="211"/>
      <c r="AM23" s="277"/>
      <c r="AS23" s="502"/>
    </row>
    <row r="24" spans="2:45" ht="16.5" customHeight="1" thickBot="1">
      <c r="B24" s="279" t="s">
        <v>415</v>
      </c>
      <c r="C24" s="280">
        <f>SUM(H24,N24,T24,Z24,AF24,AL24)</f>
        <v>0</v>
      </c>
      <c r="D24" s="281"/>
      <c r="E24" s="282"/>
      <c r="F24" s="219"/>
      <c r="G24" s="284"/>
      <c r="H24" s="284">
        <f>SUM(H15:H21)</f>
        <v>0</v>
      </c>
      <c r="I24" s="285"/>
      <c r="J24" s="281"/>
      <c r="K24" s="286"/>
      <c r="L24" s="286" t="s">
        <v>408</v>
      </c>
      <c r="M24" s="284"/>
      <c r="N24" s="284">
        <f>SUM(N15:N21)</f>
        <v>0</v>
      </c>
      <c r="O24" s="285"/>
      <c r="P24" s="281"/>
      <c r="Q24" s="286"/>
      <c r="R24" s="286"/>
      <c r="S24" s="284"/>
      <c r="T24" s="284">
        <f>SUM(T15:T21)</f>
        <v>0</v>
      </c>
      <c r="U24" s="285"/>
      <c r="V24" s="281"/>
      <c r="W24" s="286"/>
      <c r="X24" s="286" t="s">
        <v>408</v>
      </c>
      <c r="Y24" s="289">
        <f>+AR21</f>
        <v>0</v>
      </c>
      <c r="Z24" s="284">
        <f>SUM(Z15:Z21)</f>
        <v>0</v>
      </c>
      <c r="AA24" s="285"/>
      <c r="AB24" s="281"/>
      <c r="AC24" s="286"/>
      <c r="AD24" s="286" t="s">
        <v>408</v>
      </c>
      <c r="AE24" s="289">
        <f>+AS21</f>
        <v>0</v>
      </c>
      <c r="AF24" s="284">
        <f>SUM(AF15:AF21)</f>
        <v>0</v>
      </c>
      <c r="AG24" s="287"/>
      <c r="AH24" s="288"/>
      <c r="AI24" s="286"/>
      <c r="AJ24" s="286"/>
      <c r="AK24" s="289"/>
      <c r="AL24" s="284">
        <f>SUM(AL15:AL21)</f>
        <v>0</v>
      </c>
      <c r="AM24" s="290"/>
      <c r="AO24" s="196"/>
      <c r="AP24" s="259"/>
      <c r="AQ24" s="259"/>
      <c r="AR24" s="95">
        <f>IF(Z25=0,0,IF(Z25&lt;=2000,1,IF(Z25&lt;=4000,2,IF(Z25&lt;=6000,3,4))))</f>
        <v>0</v>
      </c>
      <c r="AS24" s="495">
        <f>IF(AF25=0,0,IF(AF25&lt;=2000,1,IF(AF25&lt;=4000,2,IF(AF25&lt;=6000,3,4))))</f>
        <v>0</v>
      </c>
    </row>
    <row r="25" spans="2:45" ht="16.5" customHeight="1">
      <c r="B25" s="170" t="s">
        <v>163</v>
      </c>
      <c r="D25" s="181"/>
      <c r="E25" s="204"/>
      <c r="F25" s="204"/>
      <c r="G25" s="104"/>
      <c r="H25" s="291"/>
      <c r="I25" s="202"/>
      <c r="J25" s="181"/>
      <c r="K25" s="106"/>
      <c r="L25" s="182" t="s">
        <v>408</v>
      </c>
      <c r="M25" s="104"/>
      <c r="N25" s="291"/>
      <c r="O25" s="202"/>
      <c r="P25" s="181"/>
      <c r="Q25" s="106"/>
      <c r="R25" s="182"/>
      <c r="S25" s="104"/>
      <c r="T25" s="291"/>
      <c r="U25" s="202"/>
      <c r="V25" s="176" t="s">
        <v>366</v>
      </c>
      <c r="W25" s="100" t="s">
        <v>809</v>
      </c>
      <c r="X25" s="100" t="s">
        <v>810</v>
      </c>
      <c r="Y25" s="101">
        <v>60</v>
      </c>
      <c r="Z25" s="291"/>
      <c r="AA25" s="260"/>
      <c r="AB25" s="176" t="s">
        <v>366</v>
      </c>
      <c r="AC25" s="99" t="s">
        <v>811</v>
      </c>
      <c r="AD25" s="99" t="s">
        <v>812</v>
      </c>
      <c r="AE25" s="199">
        <v>1020</v>
      </c>
      <c r="AF25" s="291"/>
      <c r="AG25" s="260"/>
      <c r="AH25" s="172"/>
      <c r="AI25" s="443" t="s">
        <v>813</v>
      </c>
      <c r="AJ25" s="443" t="s">
        <v>814</v>
      </c>
      <c r="AK25" s="515">
        <v>0</v>
      </c>
      <c r="AL25" s="291"/>
      <c r="AM25" s="261"/>
      <c r="AO25" s="196"/>
      <c r="AP25" s="259"/>
      <c r="AQ25" s="259"/>
      <c r="AR25" s="95"/>
      <c r="AS25" s="495">
        <f>IF(AF26=0,0,IF(AF26&lt;=2000,1,IF(AF26&lt;=4000,2,IF(AF26&lt;=6000,3,4))))</f>
        <v>0</v>
      </c>
    </row>
    <row r="26" spans="2:45" ht="16.5" customHeight="1">
      <c r="B26" s="186">
        <v>43214</v>
      </c>
      <c r="D26" s="181"/>
      <c r="E26" s="204"/>
      <c r="F26" s="204"/>
      <c r="G26" s="104"/>
      <c r="H26" s="291"/>
      <c r="I26" s="202"/>
      <c r="J26" s="178"/>
      <c r="K26" s="106"/>
      <c r="L26" s="106" t="s">
        <v>408</v>
      </c>
      <c r="M26" s="104"/>
      <c r="N26" s="291"/>
      <c r="O26" s="202"/>
      <c r="P26" s="178"/>
      <c r="Q26" s="106"/>
      <c r="R26" s="106"/>
      <c r="S26" s="104"/>
      <c r="T26" s="291"/>
      <c r="U26" s="202"/>
      <c r="V26" s="172"/>
      <c r="W26" s="100" t="s">
        <v>815</v>
      </c>
      <c r="X26" s="100" t="s">
        <v>816</v>
      </c>
      <c r="Y26" s="423" t="s">
        <v>447</v>
      </c>
      <c r="Z26" s="291"/>
      <c r="AA26" s="260"/>
      <c r="AB26" s="176" t="s">
        <v>366</v>
      </c>
      <c r="AC26" s="100" t="s">
        <v>817</v>
      </c>
      <c r="AD26" s="100" t="s">
        <v>818</v>
      </c>
      <c r="AE26" s="101">
        <v>1390</v>
      </c>
      <c r="AF26" s="291"/>
      <c r="AG26" s="260"/>
      <c r="AH26" s="172"/>
      <c r="AI26" s="426" t="s">
        <v>819</v>
      </c>
      <c r="AJ26" s="426" t="s">
        <v>820</v>
      </c>
      <c r="AK26" s="515">
        <v>0</v>
      </c>
      <c r="AL26" s="291"/>
      <c r="AM26" s="261"/>
      <c r="AO26" s="196"/>
      <c r="AP26" s="259"/>
      <c r="AQ26" s="259"/>
      <c r="AR26" s="95"/>
      <c r="AS26" s="495">
        <f>IF(AF27=0,0,IF(AF27&lt;=2000,1,IF(AF27&lt;=4000,2,IF(AF27&lt;=6000,3,4))))</f>
        <v>0</v>
      </c>
    </row>
    <row r="27" spans="2:45" ht="16.5" customHeight="1">
      <c r="B27" s="192"/>
      <c r="D27" s="181"/>
      <c r="E27" s="204"/>
      <c r="F27" s="204"/>
      <c r="G27" s="104"/>
      <c r="H27" s="291"/>
      <c r="I27" s="202"/>
      <c r="J27" s="178"/>
      <c r="K27" s="106"/>
      <c r="L27" s="106" t="s">
        <v>408</v>
      </c>
      <c r="M27" s="104"/>
      <c r="N27" s="291"/>
      <c r="O27" s="202"/>
      <c r="P27" s="178"/>
      <c r="Q27" s="106"/>
      <c r="R27" s="106"/>
      <c r="S27" s="104"/>
      <c r="T27" s="291"/>
      <c r="U27" s="202"/>
      <c r="V27" s="176"/>
      <c r="W27" s="100" t="s">
        <v>821</v>
      </c>
      <c r="X27" s="100" t="s">
        <v>822</v>
      </c>
      <c r="Y27" s="423" t="s">
        <v>447</v>
      </c>
      <c r="Z27" s="291"/>
      <c r="AA27" s="260"/>
      <c r="AB27" s="172" t="s">
        <v>366</v>
      </c>
      <c r="AC27" s="100" t="s">
        <v>823</v>
      </c>
      <c r="AD27" s="100" t="s">
        <v>824</v>
      </c>
      <c r="AE27" s="101">
        <v>810</v>
      </c>
      <c r="AF27" s="291"/>
      <c r="AG27" s="260"/>
      <c r="AH27" s="172"/>
      <c r="AI27" s="426" t="s">
        <v>825</v>
      </c>
      <c r="AJ27" s="426" t="s">
        <v>826</v>
      </c>
      <c r="AK27" s="515">
        <v>0</v>
      </c>
      <c r="AL27" s="291"/>
      <c r="AM27" s="261"/>
      <c r="AO27" s="196"/>
      <c r="AP27" s="259"/>
      <c r="AQ27" s="259"/>
      <c r="AR27" s="95"/>
      <c r="AS27" s="495">
        <f>IF(AF28=0,0,IF(AF28&lt;=2000,1,IF(AF28&lt;=4000,2,IF(AF28&lt;=6000,3,4))))</f>
        <v>0</v>
      </c>
    </row>
    <row r="28" spans="2:45" ht="16.5" customHeight="1">
      <c r="B28" s="170"/>
      <c r="D28" s="176"/>
      <c r="E28" s="250"/>
      <c r="F28" s="250"/>
      <c r="G28" s="251"/>
      <c r="H28" s="291"/>
      <c r="I28" s="334"/>
      <c r="J28" s="181"/>
      <c r="K28" s="94"/>
      <c r="L28" s="94" t="s">
        <v>408</v>
      </c>
      <c r="M28" s="251"/>
      <c r="N28" s="291"/>
      <c r="O28" s="334"/>
      <c r="P28" s="181"/>
      <c r="Q28" s="94"/>
      <c r="R28" s="94"/>
      <c r="S28" s="251"/>
      <c r="T28" s="291"/>
      <c r="U28" s="334"/>
      <c r="V28" s="181"/>
      <c r="W28" s="100" t="s">
        <v>827</v>
      </c>
      <c r="X28" s="100" t="s">
        <v>828</v>
      </c>
      <c r="Y28" s="423" t="s">
        <v>447</v>
      </c>
      <c r="Z28" s="291"/>
      <c r="AA28" s="336"/>
      <c r="AB28" s="176" t="s">
        <v>366</v>
      </c>
      <c r="AC28" s="100" t="s">
        <v>829</v>
      </c>
      <c r="AD28" s="100" t="s">
        <v>830</v>
      </c>
      <c r="AE28" s="101">
        <v>1920</v>
      </c>
      <c r="AF28" s="291"/>
      <c r="AG28" s="336"/>
      <c r="AH28" s="176"/>
      <c r="AI28" s="426" t="s">
        <v>831</v>
      </c>
      <c r="AJ28" s="426" t="s">
        <v>832</v>
      </c>
      <c r="AK28" s="515">
        <v>0</v>
      </c>
      <c r="AL28" s="291"/>
      <c r="AM28" s="343"/>
      <c r="AO28" s="196"/>
      <c r="AP28" s="259"/>
      <c r="AQ28" s="259"/>
      <c r="AR28" s="259"/>
      <c r="AS28" s="500"/>
    </row>
    <row r="29" spans="2:45" ht="16.5" customHeight="1">
      <c r="B29" s="170"/>
      <c r="D29" s="181"/>
      <c r="E29" s="204"/>
      <c r="F29" s="204"/>
      <c r="G29" s="104"/>
      <c r="H29" s="291"/>
      <c r="I29" s="202"/>
      <c r="J29" s="181"/>
      <c r="K29" s="106"/>
      <c r="L29" s="182" t="s">
        <v>408</v>
      </c>
      <c r="M29" s="104"/>
      <c r="N29" s="291"/>
      <c r="O29" s="202"/>
      <c r="P29" s="181"/>
      <c r="Q29" s="106"/>
      <c r="R29" s="182"/>
      <c r="S29" s="104"/>
      <c r="T29" s="291"/>
      <c r="U29" s="202"/>
      <c r="V29" s="181"/>
      <c r="W29" s="100"/>
      <c r="X29" s="100"/>
      <c r="Y29" s="104"/>
      <c r="Z29" s="291"/>
      <c r="AA29" s="190"/>
      <c r="AB29" s="176"/>
      <c r="AC29" s="100" t="s">
        <v>833</v>
      </c>
      <c r="AD29" s="100"/>
      <c r="AE29" s="296" t="s">
        <v>834</v>
      </c>
      <c r="AF29" s="291"/>
      <c r="AG29" s="190"/>
      <c r="AH29" s="178"/>
      <c r="AI29" s="94"/>
      <c r="AJ29" s="94"/>
      <c r="AK29" s="104"/>
      <c r="AL29" s="291"/>
      <c r="AM29" s="191"/>
      <c r="AO29" s="196"/>
      <c r="AP29" s="259"/>
      <c r="AQ29" s="259"/>
      <c r="AR29" s="259"/>
      <c r="AS29" s="500"/>
    </row>
    <row r="30" spans="2:45" ht="16.5" customHeight="1" thickBot="1">
      <c r="B30" s="170"/>
      <c r="D30" s="265"/>
      <c r="E30" s="171"/>
      <c r="F30" s="171"/>
      <c r="G30" s="266"/>
      <c r="H30" s="395"/>
      <c r="I30" s="314"/>
      <c r="J30" s="265"/>
      <c r="K30" s="268"/>
      <c r="L30" s="269"/>
      <c r="M30" s="266"/>
      <c r="N30" s="395"/>
      <c r="O30" s="314"/>
      <c r="P30" s="265"/>
      <c r="Q30" s="268"/>
      <c r="R30" s="269"/>
      <c r="S30" s="266"/>
      <c r="T30" s="395"/>
      <c r="U30" s="314"/>
      <c r="V30" s="265"/>
      <c r="W30" s="356"/>
      <c r="X30" s="356"/>
      <c r="Y30" s="266"/>
      <c r="Z30" s="395"/>
      <c r="AA30" s="271"/>
      <c r="AB30" s="353"/>
      <c r="AC30" s="347" t="s">
        <v>835</v>
      </c>
      <c r="AD30" s="356"/>
      <c r="AE30" s="424" t="s">
        <v>623</v>
      </c>
      <c r="AF30" s="395"/>
      <c r="AG30" s="271"/>
      <c r="AH30" s="265"/>
      <c r="AI30" s="94"/>
      <c r="AJ30" s="94"/>
      <c r="AK30" s="104"/>
      <c r="AL30" s="291"/>
      <c r="AM30" s="273"/>
      <c r="AO30" s="363"/>
      <c r="AS30" s="502"/>
    </row>
    <row r="31" spans="2:45" ht="16.5" customHeight="1" thickBot="1">
      <c r="B31" s="207" t="s">
        <v>414</v>
      </c>
      <c r="C31" s="208">
        <f>SUM(G31,M31,S31,Y31,AE31,AK31)</f>
        <v>5200</v>
      </c>
      <c r="D31" s="274"/>
      <c r="E31" s="210"/>
      <c r="F31" s="210"/>
      <c r="G31" s="211">
        <f>SUM(G25:G29)</f>
        <v>0</v>
      </c>
      <c r="H31" s="211"/>
      <c r="I31" s="275"/>
      <c r="J31" s="274"/>
      <c r="K31" s="210"/>
      <c r="L31" s="210" t="s">
        <v>408</v>
      </c>
      <c r="M31" s="211">
        <f>SUM(M25:M29)</f>
        <v>0</v>
      </c>
      <c r="N31" s="211"/>
      <c r="O31" s="275"/>
      <c r="P31" s="274"/>
      <c r="Q31" s="210"/>
      <c r="R31" s="210"/>
      <c r="S31" s="211">
        <f>SUM(S25:S29)</f>
        <v>0</v>
      </c>
      <c r="T31" s="211"/>
      <c r="U31" s="275"/>
      <c r="V31" s="274"/>
      <c r="W31" s="210"/>
      <c r="X31" s="210" t="s">
        <v>408</v>
      </c>
      <c r="Y31" s="211">
        <f>SUM(Y25:Y29)</f>
        <v>60</v>
      </c>
      <c r="Z31" s="211"/>
      <c r="AA31" s="275"/>
      <c r="AB31" s="274"/>
      <c r="AC31" s="210"/>
      <c r="AD31" s="210" t="s">
        <v>408</v>
      </c>
      <c r="AE31" s="211">
        <f>SUM(AE25:AE29)</f>
        <v>5140</v>
      </c>
      <c r="AF31" s="211"/>
      <c r="AG31" s="276"/>
      <c r="AH31" s="209"/>
      <c r="AI31" s="210"/>
      <c r="AJ31" s="210"/>
      <c r="AK31" s="211">
        <f>SUM(AK25:AK29)</f>
        <v>0</v>
      </c>
      <c r="AL31" s="211"/>
      <c r="AM31" s="277"/>
      <c r="AO31" s="278">
        <f>SUM(AO24:AO29)</f>
        <v>0</v>
      </c>
      <c r="AP31" s="278">
        <f>SUM(AP24:AP29)</f>
        <v>0</v>
      </c>
      <c r="AQ31" s="278">
        <f>SUM(AQ24:AQ29)</f>
        <v>0</v>
      </c>
      <c r="AR31" s="278">
        <f>SUM(AR24:AR29)</f>
        <v>0</v>
      </c>
      <c r="AS31" s="501">
        <f>SUM(AS24:AS29)</f>
        <v>0</v>
      </c>
    </row>
    <row r="32" spans="2:45" ht="16.5" customHeight="1" thickBot="1">
      <c r="B32" s="279" t="s">
        <v>415</v>
      </c>
      <c r="C32" s="280">
        <f>SUM(H32,N32,T32,Z32,AF32,AL32)</f>
        <v>0</v>
      </c>
      <c r="D32" s="281"/>
      <c r="E32" s="282"/>
      <c r="F32" s="219" t="s">
        <v>408</v>
      </c>
      <c r="G32" s="284"/>
      <c r="H32" s="284">
        <f>SUM(H25:H29)</f>
        <v>0</v>
      </c>
      <c r="I32" s="285"/>
      <c r="J32" s="281"/>
      <c r="K32" s="286"/>
      <c r="L32" s="286" t="s">
        <v>408</v>
      </c>
      <c r="M32" s="284"/>
      <c r="N32" s="284">
        <f>SUM(N25:N29)</f>
        <v>0</v>
      </c>
      <c r="O32" s="285"/>
      <c r="P32" s="281"/>
      <c r="Q32" s="286"/>
      <c r="R32" s="286"/>
      <c r="S32" s="284"/>
      <c r="T32" s="284">
        <f>SUM(T25:T29)</f>
        <v>0</v>
      </c>
      <c r="U32" s="285"/>
      <c r="V32" s="281"/>
      <c r="W32" s="286"/>
      <c r="X32" s="286" t="s">
        <v>408</v>
      </c>
      <c r="Y32" s="289">
        <f>+AR31</f>
        <v>0</v>
      </c>
      <c r="Z32" s="284">
        <f>SUM(Z25:Z29)</f>
        <v>0</v>
      </c>
      <c r="AA32" s="285"/>
      <c r="AB32" s="281"/>
      <c r="AC32" s="286"/>
      <c r="AD32" s="286" t="s">
        <v>408</v>
      </c>
      <c r="AE32" s="289">
        <f>+AS31</f>
        <v>0</v>
      </c>
      <c r="AF32" s="284">
        <f>SUM(AF25:AF29)</f>
        <v>0</v>
      </c>
      <c r="AG32" s="287"/>
      <c r="AH32" s="288"/>
      <c r="AI32" s="286"/>
      <c r="AJ32" s="286"/>
      <c r="AK32" s="289"/>
      <c r="AL32" s="284">
        <f>SUM(AL25:AL29)</f>
        <v>0</v>
      </c>
      <c r="AM32" s="290"/>
      <c r="AS32" s="502"/>
    </row>
    <row r="33" spans="2:45" ht="16.5" customHeight="1">
      <c r="B33" s="170" t="s">
        <v>836</v>
      </c>
      <c r="D33" s="181"/>
      <c r="E33" s="94"/>
      <c r="F33" s="94"/>
      <c r="G33" s="251"/>
      <c r="H33" s="291"/>
      <c r="I33" s="202"/>
      <c r="J33" s="172"/>
      <c r="K33" s="344" t="s">
        <v>837</v>
      </c>
      <c r="L33" s="253" t="s">
        <v>838</v>
      </c>
      <c r="M33" s="398" t="s">
        <v>447</v>
      </c>
      <c r="N33" s="291"/>
      <c r="O33" s="175"/>
      <c r="P33" s="178"/>
      <c r="Q33" s="106"/>
      <c r="R33" s="106"/>
      <c r="S33" s="104"/>
      <c r="T33" s="291"/>
      <c r="U33" s="202"/>
      <c r="V33" s="172" t="s">
        <v>366</v>
      </c>
      <c r="W33" s="99" t="s">
        <v>839</v>
      </c>
      <c r="X33" s="99" t="s">
        <v>840</v>
      </c>
      <c r="Y33" s="199">
        <v>410</v>
      </c>
      <c r="Z33" s="291"/>
      <c r="AA33" s="260"/>
      <c r="AB33" s="176" t="s">
        <v>366</v>
      </c>
      <c r="AC33" s="99" t="s">
        <v>841</v>
      </c>
      <c r="AD33" s="99" t="s">
        <v>842</v>
      </c>
      <c r="AE33" s="305">
        <v>2380</v>
      </c>
      <c r="AF33" s="291"/>
      <c r="AG33" s="260"/>
      <c r="AH33" s="172" t="s">
        <v>366</v>
      </c>
      <c r="AI33" s="443" t="s">
        <v>843</v>
      </c>
      <c r="AJ33" s="443" t="s">
        <v>844</v>
      </c>
      <c r="AK33" s="444">
        <v>300</v>
      </c>
      <c r="AL33" s="517"/>
      <c r="AM33" s="261"/>
      <c r="AO33" s="95"/>
      <c r="AP33" s="95"/>
      <c r="AQ33" s="259"/>
      <c r="AR33" s="95">
        <f>IF(Z33=0,0,IF(Z33&lt;=2000,1,IF(Z33&lt;=4000,2,IF(Z33&lt;=6000,3,4))))</f>
        <v>0</v>
      </c>
      <c r="AS33" s="495">
        <f>IF(AF33+AL33=0,0,IF(AF33+AL33&lt;=2000,1,IF(AF33+AL33&lt;=4000,2,IF(AF33+AL33&lt;=6000,3,4))))</f>
        <v>0</v>
      </c>
    </row>
    <row r="34" spans="2:45" ht="16.5" customHeight="1">
      <c r="B34" s="186">
        <v>43440</v>
      </c>
      <c r="D34" s="181"/>
      <c r="E34" s="94"/>
      <c r="F34" s="94"/>
      <c r="G34" s="251"/>
      <c r="H34" s="291"/>
      <c r="I34" s="202"/>
      <c r="J34" s="172"/>
      <c r="K34" s="121" t="s">
        <v>845</v>
      </c>
      <c r="L34" s="121" t="s">
        <v>846</v>
      </c>
      <c r="M34" s="398" t="s">
        <v>447</v>
      </c>
      <c r="N34" s="291"/>
      <c r="O34" s="202"/>
      <c r="P34" s="178"/>
      <c r="Q34" s="106"/>
      <c r="R34" s="106"/>
      <c r="S34" s="104"/>
      <c r="T34" s="291"/>
      <c r="U34" s="202"/>
      <c r="V34" s="172"/>
      <c r="W34" s="100" t="s">
        <v>847</v>
      </c>
      <c r="X34" s="100" t="s">
        <v>848</v>
      </c>
      <c r="Y34" s="325" t="s">
        <v>447</v>
      </c>
      <c r="Z34" s="291"/>
      <c r="AA34" s="260"/>
      <c r="AB34" s="176" t="s">
        <v>366</v>
      </c>
      <c r="AC34" s="100" t="s">
        <v>849</v>
      </c>
      <c r="AD34" s="100" t="s">
        <v>850</v>
      </c>
      <c r="AE34" s="104">
        <v>2050</v>
      </c>
      <c r="AF34" s="291"/>
      <c r="AG34" s="260"/>
      <c r="AH34" s="172"/>
      <c r="AI34" s="426" t="s">
        <v>851</v>
      </c>
      <c r="AJ34" s="426" t="s">
        <v>852</v>
      </c>
      <c r="AK34" s="515">
        <v>0</v>
      </c>
      <c r="AL34" s="291"/>
      <c r="AM34" s="261"/>
      <c r="AO34" s="259"/>
      <c r="AP34" s="259"/>
      <c r="AQ34" s="259"/>
      <c r="AR34" s="95">
        <f>IF(Z34=0,0,IF(Z34&lt;=2000,1,IF(Z34&lt;=4000,2,IF(Z34&lt;=6000,3,4))))</f>
        <v>0</v>
      </c>
      <c r="AS34" s="495">
        <f>IF(AF34=0,0,IF(AF34&lt;=2000,1,IF(AF34&lt;=4000,2,IF(AF34&lt;=6000,3,4))))</f>
        <v>0</v>
      </c>
    </row>
    <row r="35" spans="2:45" ht="16.5" customHeight="1">
      <c r="B35" s="198"/>
      <c r="D35" s="181"/>
      <c r="E35" s="94"/>
      <c r="F35" s="94"/>
      <c r="G35" s="251"/>
      <c r="H35" s="291"/>
      <c r="I35" s="202"/>
      <c r="J35" s="178"/>
      <c r="K35" s="106"/>
      <c r="L35" s="106" t="s">
        <v>408</v>
      </c>
      <c r="M35" s="104"/>
      <c r="N35" s="291"/>
      <c r="O35" s="202"/>
      <c r="P35" s="178"/>
      <c r="Q35" s="106"/>
      <c r="R35" s="106"/>
      <c r="S35" s="104"/>
      <c r="T35" s="291"/>
      <c r="U35" s="202"/>
      <c r="V35" s="172"/>
      <c r="W35" s="100" t="s">
        <v>853</v>
      </c>
      <c r="X35" s="100" t="s">
        <v>854</v>
      </c>
      <c r="Y35" s="325" t="s">
        <v>447</v>
      </c>
      <c r="Z35" s="291"/>
      <c r="AA35" s="260"/>
      <c r="AB35" s="176" t="s">
        <v>366</v>
      </c>
      <c r="AC35" s="100" t="s">
        <v>855</v>
      </c>
      <c r="AD35" s="100" t="s">
        <v>856</v>
      </c>
      <c r="AE35" s="104">
        <v>1700</v>
      </c>
      <c r="AF35" s="291"/>
      <c r="AG35" s="260"/>
      <c r="AH35" s="172"/>
      <c r="AI35" s="426" t="s">
        <v>857</v>
      </c>
      <c r="AJ35" s="426" t="s">
        <v>858</v>
      </c>
      <c r="AK35" s="515">
        <v>0</v>
      </c>
      <c r="AL35" s="291"/>
      <c r="AM35" s="261"/>
      <c r="AO35" s="259"/>
      <c r="AP35" s="259"/>
      <c r="AQ35" s="259"/>
      <c r="AR35" s="95"/>
      <c r="AS35" s="495">
        <f>IF(AF35=0,0,IF(AF35&lt;=2000,1,IF(AF35&lt;=4000,2,IF(AF35&lt;=6000,3,4))))</f>
        <v>0</v>
      </c>
    </row>
    <row r="36" spans="2:45" ht="16.5" customHeight="1">
      <c r="B36" s="198"/>
      <c r="D36" s="181"/>
      <c r="E36" s="94"/>
      <c r="F36" s="94"/>
      <c r="G36" s="251"/>
      <c r="H36" s="291"/>
      <c r="I36" s="202"/>
      <c r="J36" s="178"/>
      <c r="K36" s="106"/>
      <c r="L36" s="106" t="s">
        <v>408</v>
      </c>
      <c r="M36" s="104"/>
      <c r="N36" s="291"/>
      <c r="O36" s="202"/>
      <c r="P36" s="178"/>
      <c r="Q36" s="106"/>
      <c r="R36" s="106"/>
      <c r="S36" s="104"/>
      <c r="T36" s="291"/>
      <c r="U36" s="202"/>
      <c r="V36" s="172"/>
      <c r="W36" s="100" t="s">
        <v>859</v>
      </c>
      <c r="X36" s="100" t="s">
        <v>860</v>
      </c>
      <c r="Y36" s="423" t="s">
        <v>447</v>
      </c>
      <c r="Z36" s="291"/>
      <c r="AA36" s="260"/>
      <c r="AB36" s="176" t="s">
        <v>366</v>
      </c>
      <c r="AC36" s="100" t="s">
        <v>861</v>
      </c>
      <c r="AD36" s="100" t="s">
        <v>862</v>
      </c>
      <c r="AE36" s="104">
        <v>930</v>
      </c>
      <c r="AF36" s="291"/>
      <c r="AG36" s="260"/>
      <c r="AH36" s="172"/>
      <c r="AI36" s="426" t="s">
        <v>863</v>
      </c>
      <c r="AJ36" s="426" t="s">
        <v>864</v>
      </c>
      <c r="AK36" s="515">
        <v>0</v>
      </c>
      <c r="AL36" s="291"/>
      <c r="AM36" s="261"/>
      <c r="AO36" s="259"/>
      <c r="AP36" s="259"/>
      <c r="AQ36" s="259"/>
      <c r="AR36" s="95"/>
      <c r="AS36" s="495">
        <f>IF(AF36=0,0,IF(AF36&lt;=2000,1,IF(AF36&lt;=4000,2,IF(AF36&lt;=6000,3,4))))</f>
        <v>0</v>
      </c>
    </row>
    <row r="37" spans="2:45" ht="16.5" customHeight="1">
      <c r="B37" s="198"/>
      <c r="D37" s="181"/>
      <c r="E37" s="94"/>
      <c r="F37" s="94"/>
      <c r="G37" s="251"/>
      <c r="H37" s="291"/>
      <c r="I37" s="202"/>
      <c r="J37" s="178"/>
      <c r="K37" s="106"/>
      <c r="L37" s="106" t="s">
        <v>408</v>
      </c>
      <c r="M37" s="104"/>
      <c r="N37" s="291"/>
      <c r="O37" s="202"/>
      <c r="P37" s="178"/>
      <c r="Q37" s="106"/>
      <c r="R37" s="106"/>
      <c r="S37" s="104"/>
      <c r="T37" s="291"/>
      <c r="U37" s="202"/>
      <c r="V37" s="178"/>
      <c r="W37" s="100"/>
      <c r="X37" s="100"/>
      <c r="Y37" s="325"/>
      <c r="Z37" s="291"/>
      <c r="AA37" s="190"/>
      <c r="AB37" s="176"/>
      <c r="AC37" s="100" t="s">
        <v>859</v>
      </c>
      <c r="AD37" s="100" t="s">
        <v>865</v>
      </c>
      <c r="AE37" s="296" t="s">
        <v>447</v>
      </c>
      <c r="AF37" s="291"/>
      <c r="AG37" s="260"/>
      <c r="AH37" s="172"/>
      <c r="AI37" s="100"/>
      <c r="AJ37" s="100"/>
      <c r="AK37" s="423"/>
      <c r="AL37" s="291"/>
      <c r="AM37" s="261"/>
      <c r="AO37" s="259"/>
      <c r="AP37" s="259"/>
      <c r="AQ37" s="259"/>
      <c r="AR37" s="259"/>
      <c r="AS37" s="495"/>
    </row>
    <row r="38" spans="2:45" ht="16.5" customHeight="1">
      <c r="B38" s="198"/>
      <c r="D38" s="181"/>
      <c r="E38" s="94"/>
      <c r="F38" s="94"/>
      <c r="G38" s="251"/>
      <c r="H38" s="291"/>
      <c r="I38" s="202"/>
      <c r="J38" s="178"/>
      <c r="K38" s="106"/>
      <c r="L38" s="106" t="s">
        <v>408</v>
      </c>
      <c r="M38" s="104"/>
      <c r="N38" s="291"/>
      <c r="O38" s="202"/>
      <c r="P38" s="178"/>
      <c r="Q38" s="106"/>
      <c r="R38" s="106"/>
      <c r="S38" s="104"/>
      <c r="T38" s="291"/>
      <c r="U38" s="202"/>
      <c r="V38" s="178"/>
      <c r="W38" s="106"/>
      <c r="X38" s="106" t="s">
        <v>408</v>
      </c>
      <c r="Y38" s="104"/>
      <c r="Z38" s="291"/>
      <c r="AA38" s="190"/>
      <c r="AB38" s="176"/>
      <c r="AC38" s="100" t="s">
        <v>866</v>
      </c>
      <c r="AD38" s="100" t="s">
        <v>867</v>
      </c>
      <c r="AE38" s="325" t="s">
        <v>447</v>
      </c>
      <c r="AF38" s="291"/>
      <c r="AG38" s="260"/>
      <c r="AH38" s="172"/>
      <c r="AI38" s="100"/>
      <c r="AJ38" s="100"/>
      <c r="AK38" s="296"/>
      <c r="AL38" s="291"/>
      <c r="AM38" s="261"/>
      <c r="AO38" s="259"/>
      <c r="AP38" s="259"/>
      <c r="AQ38" s="259"/>
      <c r="AR38" s="259"/>
      <c r="AS38" s="495"/>
    </row>
    <row r="39" spans="2:45" ht="16.5" customHeight="1">
      <c r="B39" s="198"/>
      <c r="D39" s="181"/>
      <c r="E39" s="94"/>
      <c r="F39" s="94"/>
      <c r="G39" s="251"/>
      <c r="H39" s="291"/>
      <c r="I39" s="202"/>
      <c r="J39" s="178"/>
      <c r="K39" s="106"/>
      <c r="L39" s="106" t="s">
        <v>408</v>
      </c>
      <c r="M39" s="104"/>
      <c r="N39" s="291"/>
      <c r="O39" s="202"/>
      <c r="P39" s="178"/>
      <c r="Q39" s="106"/>
      <c r="R39" s="106"/>
      <c r="S39" s="104"/>
      <c r="T39" s="291"/>
      <c r="U39" s="202"/>
      <c r="V39" s="178"/>
      <c r="W39" s="106"/>
      <c r="X39" s="106" t="s">
        <v>408</v>
      </c>
      <c r="Y39" s="104"/>
      <c r="Z39" s="291"/>
      <c r="AA39" s="190"/>
      <c r="AB39" s="181"/>
      <c r="AC39" s="100" t="s">
        <v>868</v>
      </c>
      <c r="AD39" s="100" t="s">
        <v>869</v>
      </c>
      <c r="AE39" s="325" t="s">
        <v>623</v>
      </c>
      <c r="AF39" s="291"/>
      <c r="AG39" s="190"/>
      <c r="AH39" s="178"/>
      <c r="AI39" s="100"/>
      <c r="AJ39" s="100"/>
      <c r="AK39" s="423"/>
      <c r="AL39" s="291"/>
      <c r="AM39" s="191"/>
      <c r="AO39" s="259"/>
      <c r="AP39" s="259"/>
      <c r="AQ39" s="259"/>
      <c r="AR39" s="259"/>
      <c r="AS39" s="500"/>
    </row>
    <row r="40" spans="2:45" ht="16.5" customHeight="1">
      <c r="B40" s="198"/>
      <c r="D40" s="178"/>
      <c r="E40" s="324"/>
      <c r="F40" s="268"/>
      <c r="G40" s="104"/>
      <c r="H40" s="323"/>
      <c r="I40" s="314"/>
      <c r="J40" s="265"/>
      <c r="K40" s="324"/>
      <c r="L40" s="106"/>
      <c r="M40" s="266"/>
      <c r="N40" s="323"/>
      <c r="O40" s="202"/>
      <c r="P40" s="178"/>
      <c r="Q40" s="268"/>
      <c r="R40" s="268"/>
      <c r="S40" s="266"/>
      <c r="T40" s="323"/>
      <c r="U40" s="202"/>
      <c r="V40" s="265"/>
      <c r="W40" s="268"/>
      <c r="X40" s="106" t="s">
        <v>408</v>
      </c>
      <c r="Y40" s="266"/>
      <c r="Z40" s="323"/>
      <c r="AA40" s="271"/>
      <c r="AB40" s="265"/>
      <c r="AC40" s="100" t="s">
        <v>870</v>
      </c>
      <c r="AD40" s="100"/>
      <c r="AE40" s="296" t="s">
        <v>623</v>
      </c>
      <c r="AF40" s="323"/>
      <c r="AG40" s="271"/>
      <c r="AH40" s="178"/>
      <c r="AI40" s="100"/>
      <c r="AJ40" s="100"/>
      <c r="AK40" s="101"/>
      <c r="AL40" s="323"/>
      <c r="AM40" s="191"/>
      <c r="AS40" s="502"/>
    </row>
    <row r="41" spans="2:45" ht="16.5" customHeight="1" thickBot="1">
      <c r="B41" s="198"/>
      <c r="D41" s="265"/>
      <c r="E41" s="268"/>
      <c r="F41" s="268"/>
      <c r="G41" s="266"/>
      <c r="H41" s="395"/>
      <c r="I41" s="345"/>
      <c r="J41" s="326"/>
      <c r="K41" s="268"/>
      <c r="L41" s="329"/>
      <c r="M41" s="330"/>
      <c r="N41" s="395"/>
      <c r="O41" s="314"/>
      <c r="P41" s="265"/>
      <c r="Q41" s="332"/>
      <c r="R41" s="268"/>
      <c r="S41" s="330"/>
      <c r="T41" s="395"/>
      <c r="U41" s="314"/>
      <c r="V41" s="326"/>
      <c r="W41" s="332"/>
      <c r="X41" s="329"/>
      <c r="Y41" s="330"/>
      <c r="Z41" s="395"/>
      <c r="AA41" s="345"/>
      <c r="AB41" s="326"/>
      <c r="AC41" s="100" t="s">
        <v>871</v>
      </c>
      <c r="AD41" s="346"/>
      <c r="AE41" s="296" t="s">
        <v>623</v>
      </c>
      <c r="AF41" s="395"/>
      <c r="AG41" s="345"/>
      <c r="AH41" s="265"/>
      <c r="AI41" s="347"/>
      <c r="AJ41" s="329"/>
      <c r="AK41" s="508"/>
      <c r="AL41" s="395"/>
      <c r="AM41" s="273"/>
      <c r="AS41" s="502"/>
    </row>
    <row r="42" spans="2:45" ht="16.5" customHeight="1" thickBot="1">
      <c r="B42" s="207" t="s">
        <v>414</v>
      </c>
      <c r="C42" s="208">
        <f>SUM(G42,M42,S42,Y42,AE42,AK42)</f>
        <v>7770</v>
      </c>
      <c r="D42" s="274"/>
      <c r="E42" s="210"/>
      <c r="F42" s="210"/>
      <c r="G42" s="211">
        <f>SUM(G33:G39)</f>
        <v>0</v>
      </c>
      <c r="H42" s="211"/>
      <c r="I42" s="275"/>
      <c r="J42" s="274"/>
      <c r="K42" s="210"/>
      <c r="L42" s="210" t="s">
        <v>408</v>
      </c>
      <c r="M42" s="211">
        <f>SUM(M33:M39)</f>
        <v>0</v>
      </c>
      <c r="N42" s="211"/>
      <c r="O42" s="275"/>
      <c r="P42" s="274"/>
      <c r="Q42" s="210"/>
      <c r="R42" s="210"/>
      <c r="S42" s="211">
        <f>SUM(S33:S39)</f>
        <v>0</v>
      </c>
      <c r="T42" s="211"/>
      <c r="U42" s="275"/>
      <c r="V42" s="274"/>
      <c r="W42" s="210"/>
      <c r="X42" s="210" t="s">
        <v>408</v>
      </c>
      <c r="Y42" s="211">
        <f>SUM(Y33:Y39)</f>
        <v>410</v>
      </c>
      <c r="Z42" s="211"/>
      <c r="AA42" s="275"/>
      <c r="AB42" s="274"/>
      <c r="AC42" s="210"/>
      <c r="AD42" s="210" t="s">
        <v>408</v>
      </c>
      <c r="AE42" s="211">
        <f>SUM(AE33:AE39)</f>
        <v>7060</v>
      </c>
      <c r="AF42" s="211"/>
      <c r="AG42" s="276"/>
      <c r="AH42" s="209"/>
      <c r="AI42" s="210"/>
      <c r="AJ42" s="210"/>
      <c r="AK42" s="211">
        <f>SUM(AK33:AK39)</f>
        <v>300</v>
      </c>
      <c r="AL42" s="211"/>
      <c r="AM42" s="277"/>
      <c r="AO42" s="278">
        <f>SUM(AO33:AO39)</f>
        <v>0</v>
      </c>
      <c r="AP42" s="278">
        <f>SUM(AP33:AP39)</f>
        <v>0</v>
      </c>
      <c r="AQ42" s="278">
        <f>SUM(AQ33:AQ39)</f>
        <v>0</v>
      </c>
      <c r="AR42" s="278">
        <f>SUM(AR33:AR39)</f>
        <v>0</v>
      </c>
      <c r="AS42" s="501">
        <f>SUM(AS33:AS39)</f>
        <v>0</v>
      </c>
    </row>
    <row r="43" spans="2:45" ht="16.5" customHeight="1" thickBot="1">
      <c r="B43" s="279" t="s">
        <v>415</v>
      </c>
      <c r="C43" s="280">
        <f>SUM(H43,N43,T43,Z43,AF43,AL43)</f>
        <v>0</v>
      </c>
      <c r="D43" s="281"/>
      <c r="E43" s="282"/>
      <c r="F43" s="219" t="s">
        <v>408</v>
      </c>
      <c r="G43" s="284"/>
      <c r="H43" s="284">
        <f>SUM(H33:H39)</f>
        <v>0</v>
      </c>
      <c r="I43" s="285"/>
      <c r="J43" s="281"/>
      <c r="K43" s="286"/>
      <c r="L43" s="286" t="s">
        <v>408</v>
      </c>
      <c r="M43" s="289">
        <f>+AP42</f>
        <v>0</v>
      </c>
      <c r="N43" s="284">
        <f>SUM(N33:N39)</f>
        <v>0</v>
      </c>
      <c r="O43" s="285"/>
      <c r="P43" s="281"/>
      <c r="Q43" s="286"/>
      <c r="R43" s="286"/>
      <c r="S43" s="284"/>
      <c r="T43" s="284">
        <f>SUM(T33:T39)</f>
        <v>0</v>
      </c>
      <c r="U43" s="285"/>
      <c r="V43" s="281"/>
      <c r="W43" s="286"/>
      <c r="X43" s="286" t="s">
        <v>408</v>
      </c>
      <c r="Y43" s="289">
        <f>+AR42</f>
        <v>0</v>
      </c>
      <c r="Z43" s="284">
        <f>SUM(Z33:Z39)</f>
        <v>0</v>
      </c>
      <c r="AA43" s="285"/>
      <c r="AB43" s="281"/>
      <c r="AC43" s="286"/>
      <c r="AD43" s="286" t="s">
        <v>408</v>
      </c>
      <c r="AE43" s="289">
        <f>+AS42</f>
        <v>0</v>
      </c>
      <c r="AF43" s="284">
        <f>SUM(AF33:AF39)</f>
        <v>0</v>
      </c>
      <c r="AG43" s="287"/>
      <c r="AH43" s="288"/>
      <c r="AI43" s="286"/>
      <c r="AJ43" s="286"/>
      <c r="AK43" s="289"/>
      <c r="AL43" s="284">
        <f>SUM(AL33:AL39)</f>
        <v>0</v>
      </c>
      <c r="AM43" s="290"/>
      <c r="AS43" s="502"/>
    </row>
    <row r="44" spans="2:45" ht="16.5" customHeight="1">
      <c r="B44" s="170" t="s">
        <v>165</v>
      </c>
      <c r="D44" s="181"/>
      <c r="E44" s="94"/>
      <c r="F44" s="94"/>
      <c r="G44" s="251"/>
      <c r="H44" s="291"/>
      <c r="I44" s="202"/>
      <c r="J44" s="178"/>
      <c r="K44" s="106"/>
      <c r="L44" s="106" t="s">
        <v>408</v>
      </c>
      <c r="M44" s="104"/>
      <c r="N44" s="291"/>
      <c r="O44" s="202"/>
      <c r="P44" s="178"/>
      <c r="Q44" s="106"/>
      <c r="R44" s="106"/>
      <c r="S44" s="104"/>
      <c r="T44" s="291"/>
      <c r="U44" s="202"/>
      <c r="V44" s="178"/>
      <c r="W44" s="106"/>
      <c r="X44" s="106" t="s">
        <v>408</v>
      </c>
      <c r="Y44" s="104"/>
      <c r="Z44" s="291"/>
      <c r="AA44" s="190"/>
      <c r="AB44" s="176" t="s">
        <v>366</v>
      </c>
      <c r="AC44" s="448" t="s">
        <v>872</v>
      </c>
      <c r="AD44" s="449" t="s">
        <v>873</v>
      </c>
      <c r="AE44" s="199">
        <v>1590</v>
      </c>
      <c r="AF44" s="291"/>
      <c r="AG44" s="260"/>
      <c r="AH44" s="176" t="s">
        <v>366</v>
      </c>
      <c r="AI44" s="443" t="s">
        <v>1214</v>
      </c>
      <c r="AJ44" s="443" t="s">
        <v>874</v>
      </c>
      <c r="AK44" s="444">
        <v>200</v>
      </c>
      <c r="AL44" s="517"/>
      <c r="AM44" s="261"/>
      <c r="AO44" s="259"/>
      <c r="AP44" s="259"/>
      <c r="AQ44" s="259"/>
      <c r="AR44" s="259"/>
      <c r="AS44" s="495">
        <f>IF(AF44+AL44=0,0,IF(AF44+AL44&lt;=2000,1,IF(AF44+AL44&lt;=4000,2,IF(AF44+AL44&lt;=6000,3,4))))</f>
        <v>0</v>
      </c>
    </row>
    <row r="45" spans="2:45" ht="16.5" customHeight="1">
      <c r="B45" s="186">
        <v>43340</v>
      </c>
      <c r="D45" s="181"/>
      <c r="E45" s="94"/>
      <c r="F45" s="94"/>
      <c r="G45" s="251"/>
      <c r="H45" s="291"/>
      <c r="I45" s="202"/>
      <c r="J45" s="178"/>
      <c r="K45" s="106"/>
      <c r="L45" s="106" t="s">
        <v>408</v>
      </c>
      <c r="M45" s="104"/>
      <c r="N45" s="291"/>
      <c r="O45" s="202"/>
      <c r="P45" s="178"/>
      <c r="Q45" s="106"/>
      <c r="R45" s="106"/>
      <c r="S45" s="104"/>
      <c r="T45" s="291"/>
      <c r="U45" s="202"/>
      <c r="V45" s="178"/>
      <c r="W45" s="106"/>
      <c r="X45" s="106" t="s">
        <v>408</v>
      </c>
      <c r="Y45" s="104"/>
      <c r="Z45" s="291"/>
      <c r="AA45" s="190"/>
      <c r="AB45" s="181"/>
      <c r="AC45" s="426" t="s">
        <v>875</v>
      </c>
      <c r="AD45" s="100"/>
      <c r="AE45" s="296" t="s">
        <v>623</v>
      </c>
      <c r="AF45" s="291"/>
      <c r="AG45" s="190"/>
      <c r="AH45" s="178"/>
      <c r="AI45" s="499"/>
      <c r="AJ45" s="499"/>
      <c r="AK45" s="430"/>
      <c r="AL45" s="291"/>
      <c r="AM45" s="191"/>
      <c r="AO45" s="259"/>
      <c r="AP45" s="259"/>
      <c r="AQ45" s="259"/>
      <c r="AR45" s="259"/>
      <c r="AS45" s="500"/>
    </row>
    <row r="46" spans="2:45" ht="16.5" customHeight="1" thickBot="1">
      <c r="B46" s="198"/>
      <c r="D46" s="181"/>
      <c r="E46" s="94"/>
      <c r="F46" s="94"/>
      <c r="G46" s="251"/>
      <c r="H46" s="291"/>
      <c r="I46" s="202"/>
      <c r="J46" s="178"/>
      <c r="K46" s="106"/>
      <c r="L46" s="106" t="s">
        <v>408</v>
      </c>
      <c r="M46" s="104"/>
      <c r="N46" s="291"/>
      <c r="O46" s="202"/>
      <c r="P46" s="178"/>
      <c r="Q46" s="106"/>
      <c r="R46" s="106"/>
      <c r="S46" s="104"/>
      <c r="T46" s="291"/>
      <c r="U46" s="202"/>
      <c r="V46" s="178"/>
      <c r="W46" s="106"/>
      <c r="X46" s="106" t="s">
        <v>408</v>
      </c>
      <c r="Y46" s="104"/>
      <c r="Z46" s="291"/>
      <c r="AA46" s="190"/>
      <c r="AB46" s="181"/>
      <c r="AC46" s="428" t="s">
        <v>876</v>
      </c>
      <c r="AD46" s="182" t="s">
        <v>408</v>
      </c>
      <c r="AE46" s="296" t="s">
        <v>623</v>
      </c>
      <c r="AF46" s="291"/>
      <c r="AG46" s="190"/>
      <c r="AH46" s="178"/>
      <c r="AI46" s="106"/>
      <c r="AJ46" s="106"/>
      <c r="AK46" s="104"/>
      <c r="AL46" s="291"/>
      <c r="AM46" s="191"/>
      <c r="AO46" s="259"/>
      <c r="AP46" s="259"/>
      <c r="AQ46" s="259"/>
      <c r="AR46" s="259"/>
      <c r="AS46" s="500"/>
    </row>
    <row r="47" spans="2:45" ht="16.5" customHeight="1" thickBot="1">
      <c r="B47" s="207" t="s">
        <v>414</v>
      </c>
      <c r="C47" s="208">
        <f>SUM(G47,M47,S47,Y47,AE47,AK47)</f>
        <v>1790</v>
      </c>
      <c r="D47" s="274"/>
      <c r="E47" s="210"/>
      <c r="F47" s="210"/>
      <c r="G47" s="211">
        <f>SUM(G44:G46)</f>
        <v>0</v>
      </c>
      <c r="H47" s="211"/>
      <c r="I47" s="275"/>
      <c r="J47" s="274"/>
      <c r="K47" s="210"/>
      <c r="L47" s="210" t="s">
        <v>408</v>
      </c>
      <c r="M47" s="211">
        <f>SUM(M44:M46)</f>
        <v>0</v>
      </c>
      <c r="N47" s="211"/>
      <c r="O47" s="275"/>
      <c r="P47" s="274"/>
      <c r="Q47" s="210"/>
      <c r="R47" s="210"/>
      <c r="S47" s="211">
        <f>SUM(S44:S46)</f>
        <v>0</v>
      </c>
      <c r="T47" s="211"/>
      <c r="U47" s="275"/>
      <c r="V47" s="274"/>
      <c r="W47" s="210"/>
      <c r="X47" s="210" t="s">
        <v>408</v>
      </c>
      <c r="Y47" s="211">
        <f>SUM(Y44:Y46)</f>
        <v>0</v>
      </c>
      <c r="Z47" s="211"/>
      <c r="AA47" s="275"/>
      <c r="AB47" s="274"/>
      <c r="AC47" s="210"/>
      <c r="AD47" s="210" t="s">
        <v>408</v>
      </c>
      <c r="AE47" s="211">
        <f>SUM(AE44:AE46)</f>
        <v>1590</v>
      </c>
      <c r="AF47" s="211"/>
      <c r="AG47" s="276"/>
      <c r="AH47" s="209"/>
      <c r="AI47" s="210"/>
      <c r="AJ47" s="210"/>
      <c r="AK47" s="211">
        <f>SUM(AK44:AK46)</f>
        <v>200</v>
      </c>
      <c r="AL47" s="211"/>
      <c r="AM47" s="277"/>
      <c r="AO47" s="278">
        <f>SUM(AO44:AO46)</f>
        <v>0</v>
      </c>
      <c r="AP47" s="278">
        <f>SUM(AP44:AP46)</f>
        <v>0</v>
      </c>
      <c r="AQ47" s="278">
        <f>SUM(AQ44:AQ46)</f>
        <v>0</v>
      </c>
      <c r="AR47" s="278">
        <f>SUM(AR44:AR46)</f>
        <v>0</v>
      </c>
      <c r="AS47" s="501">
        <f>SUM(AS44:AS46)</f>
        <v>0</v>
      </c>
    </row>
    <row r="48" spans="2:45" ht="16.5" customHeight="1" thickBot="1">
      <c r="B48" s="279" t="s">
        <v>415</v>
      </c>
      <c r="C48" s="280">
        <f>SUM(H48,N48,T48,Z48,AF48,AL48)</f>
        <v>0</v>
      </c>
      <c r="D48" s="281"/>
      <c r="E48" s="282"/>
      <c r="F48" s="219" t="s">
        <v>408</v>
      </c>
      <c r="G48" s="284"/>
      <c r="H48" s="284">
        <f>SUM(H44:H46)</f>
        <v>0</v>
      </c>
      <c r="I48" s="285"/>
      <c r="J48" s="281"/>
      <c r="K48" s="286"/>
      <c r="L48" s="286" t="s">
        <v>408</v>
      </c>
      <c r="M48" s="284"/>
      <c r="N48" s="284">
        <f>SUM(N44:N46)</f>
        <v>0</v>
      </c>
      <c r="O48" s="285"/>
      <c r="P48" s="281"/>
      <c r="Q48" s="286"/>
      <c r="R48" s="286"/>
      <c r="S48" s="284"/>
      <c r="T48" s="284">
        <f>SUM(T44:T46)</f>
        <v>0</v>
      </c>
      <c r="U48" s="285"/>
      <c r="V48" s="281"/>
      <c r="W48" s="286"/>
      <c r="X48" s="286" t="s">
        <v>408</v>
      </c>
      <c r="Y48" s="284"/>
      <c r="Z48" s="284">
        <f>SUM(Z44:Z46)</f>
        <v>0</v>
      </c>
      <c r="AA48" s="285"/>
      <c r="AB48" s="281"/>
      <c r="AC48" s="286"/>
      <c r="AD48" s="286" t="s">
        <v>408</v>
      </c>
      <c r="AE48" s="289">
        <f>+AS47</f>
        <v>0</v>
      </c>
      <c r="AF48" s="284">
        <f>SUM(AF44:AF46)</f>
        <v>0</v>
      </c>
      <c r="AG48" s="287"/>
      <c r="AH48" s="288"/>
      <c r="AI48" s="286"/>
      <c r="AJ48" s="286"/>
      <c r="AK48" s="289"/>
      <c r="AL48" s="284">
        <f>SUM(AL44:AL46)</f>
        <v>0</v>
      </c>
      <c r="AM48" s="290"/>
      <c r="AS48" s="502"/>
    </row>
    <row r="49" spans="2:45" ht="16.5" customHeight="1">
      <c r="B49" s="170" t="s">
        <v>877</v>
      </c>
      <c r="D49" s="181"/>
      <c r="E49" s="94"/>
      <c r="F49" s="204"/>
      <c r="G49" s="104"/>
      <c r="H49" s="291"/>
      <c r="I49" s="202"/>
      <c r="J49" s="172" t="s">
        <v>366</v>
      </c>
      <c r="K49" s="99" t="s">
        <v>878</v>
      </c>
      <c r="L49" s="99" t="s">
        <v>879</v>
      </c>
      <c r="M49" s="463" t="s">
        <v>447</v>
      </c>
      <c r="N49" s="291"/>
      <c r="O49" s="175"/>
      <c r="P49" s="178"/>
      <c r="Q49" s="106"/>
      <c r="R49" s="106"/>
      <c r="S49" s="104"/>
      <c r="T49" s="291"/>
      <c r="U49" s="202"/>
      <c r="V49" s="172" t="s">
        <v>366</v>
      </c>
      <c r="W49" s="99" t="s">
        <v>880</v>
      </c>
      <c r="X49" s="99" t="s">
        <v>881</v>
      </c>
      <c r="Y49" s="199">
        <v>380</v>
      </c>
      <c r="Z49" s="291"/>
      <c r="AA49" s="260"/>
      <c r="AB49" s="176" t="s">
        <v>366</v>
      </c>
      <c r="AC49" s="99" t="s">
        <v>882</v>
      </c>
      <c r="AD49" s="99" t="s">
        <v>883</v>
      </c>
      <c r="AE49" s="305">
        <v>1410</v>
      </c>
      <c r="AF49" s="291"/>
      <c r="AG49" s="260"/>
      <c r="AH49" s="172"/>
      <c r="AI49" s="443" t="s">
        <v>884</v>
      </c>
      <c r="AJ49" s="443" t="s">
        <v>885</v>
      </c>
      <c r="AK49" s="515">
        <v>0</v>
      </c>
      <c r="AL49" s="291"/>
      <c r="AM49" s="261"/>
      <c r="AO49" s="259"/>
      <c r="AP49" s="95">
        <f>IF(N49=0,0,IF(N49&lt;=2000,1,IF(N49&lt;=4000,2,IF(N49&lt;=6000,3,4))))</f>
        <v>0</v>
      </c>
      <c r="AQ49" s="259"/>
      <c r="AR49" s="95">
        <f>IF(Z49=0,0,IF(Z49&lt;=2000,1,IF(Z49&lt;=4000,2,IF(Z49&lt;=6000,3,4))))</f>
        <v>0</v>
      </c>
      <c r="AS49" s="495">
        <f>IF(AF49=0,0,IF(AF49&lt;=2000,1,IF(AF49&lt;=4000,2,IF(AF49&lt;=6000,3,4))))</f>
        <v>0</v>
      </c>
    </row>
    <row r="50" spans="2:45" ht="16.5" customHeight="1">
      <c r="B50" s="186">
        <v>43211</v>
      </c>
      <c r="D50" s="181"/>
      <c r="E50" s="94"/>
      <c r="F50" s="94"/>
      <c r="G50" s="251"/>
      <c r="H50" s="291"/>
      <c r="I50" s="202"/>
      <c r="J50" s="178"/>
      <c r="K50" s="94"/>
      <c r="L50" s="94"/>
      <c r="M50" s="104"/>
      <c r="N50" s="291"/>
      <c r="O50" s="202"/>
      <c r="P50" s="178"/>
      <c r="Q50" s="106"/>
      <c r="R50" s="106"/>
      <c r="S50" s="104"/>
      <c r="T50" s="291"/>
      <c r="U50" s="202"/>
      <c r="V50" s="172"/>
      <c r="W50" s="106"/>
      <c r="X50" s="106"/>
      <c r="Y50" s="101"/>
      <c r="Z50" s="291"/>
      <c r="AA50" s="190"/>
      <c r="AB50" s="176" t="s">
        <v>366</v>
      </c>
      <c r="AC50" s="100" t="s">
        <v>886</v>
      </c>
      <c r="AD50" s="100" t="s">
        <v>887</v>
      </c>
      <c r="AE50" s="104">
        <v>470</v>
      </c>
      <c r="AF50" s="291"/>
      <c r="AG50" s="260"/>
      <c r="AH50" s="172"/>
      <c r="AI50" s="426" t="s">
        <v>888</v>
      </c>
      <c r="AJ50" s="426" t="s">
        <v>889</v>
      </c>
      <c r="AK50" s="515">
        <v>0</v>
      </c>
      <c r="AL50" s="291"/>
      <c r="AM50" s="261"/>
      <c r="AO50" s="259"/>
      <c r="AP50" s="259"/>
      <c r="AQ50" s="259"/>
      <c r="AR50" s="259"/>
      <c r="AS50" s="495">
        <f>IF(AF50=0,0,IF(AF50&lt;=2000,1,IF(AF50&lt;=4000,2,IF(AF50&lt;=6000,3,4))))</f>
        <v>0</v>
      </c>
    </row>
    <row r="51" spans="2:45" ht="16.5" customHeight="1">
      <c r="B51" s="192"/>
      <c r="D51" s="178"/>
      <c r="E51" s="106"/>
      <c r="F51" s="106"/>
      <c r="G51" s="104"/>
      <c r="H51" s="291"/>
      <c r="I51" s="202"/>
      <c r="J51" s="178"/>
      <c r="K51" s="106"/>
      <c r="L51" s="106"/>
      <c r="M51" s="104"/>
      <c r="N51" s="291"/>
      <c r="O51" s="202"/>
      <c r="P51" s="178"/>
      <c r="Q51" s="106"/>
      <c r="R51" s="106"/>
      <c r="S51" s="104"/>
      <c r="T51" s="291"/>
      <c r="U51" s="202"/>
      <c r="V51" s="178"/>
      <c r="W51" s="106"/>
      <c r="X51" s="106"/>
      <c r="Y51" s="104"/>
      <c r="Z51" s="291"/>
      <c r="AA51" s="190"/>
      <c r="AB51" s="172" t="s">
        <v>366</v>
      </c>
      <c r="AC51" s="426" t="s">
        <v>890</v>
      </c>
      <c r="AD51" s="427" t="s">
        <v>891</v>
      </c>
      <c r="AE51" s="430">
        <v>3210</v>
      </c>
      <c r="AF51" s="291"/>
      <c r="AG51" s="260"/>
      <c r="AH51" s="172"/>
      <c r="AI51" s="426" t="s">
        <v>892</v>
      </c>
      <c r="AJ51" s="426" t="s">
        <v>893</v>
      </c>
      <c r="AK51" s="515">
        <v>0</v>
      </c>
      <c r="AL51" s="291"/>
      <c r="AM51" s="261"/>
      <c r="AO51" s="259"/>
      <c r="AP51" s="259"/>
      <c r="AQ51" s="259"/>
      <c r="AR51" s="259"/>
      <c r="AS51" s="495">
        <f>IF(AF51=0,0,IF(AF51&lt;=2000,1,IF(AF51&lt;=4000,2,IF(AF51&lt;=6000,3,4))))</f>
        <v>0</v>
      </c>
    </row>
    <row r="52" spans="2:45" ht="16.5" customHeight="1">
      <c r="B52" s="192"/>
      <c r="D52" s="178"/>
      <c r="E52" s="106"/>
      <c r="F52" s="106"/>
      <c r="G52" s="104"/>
      <c r="H52" s="291"/>
      <c r="I52" s="202"/>
      <c r="J52" s="178"/>
      <c r="K52" s="106"/>
      <c r="L52" s="106"/>
      <c r="M52" s="104"/>
      <c r="N52" s="291"/>
      <c r="O52" s="202"/>
      <c r="P52" s="178"/>
      <c r="Q52" s="106"/>
      <c r="R52" s="106"/>
      <c r="S52" s="104"/>
      <c r="T52" s="291"/>
      <c r="U52" s="202"/>
      <c r="V52" s="178"/>
      <c r="W52" s="106"/>
      <c r="X52" s="106"/>
      <c r="Y52" s="104"/>
      <c r="Z52" s="291"/>
      <c r="AA52" s="190"/>
      <c r="AB52" s="172"/>
      <c r="AC52" s="426" t="s">
        <v>894</v>
      </c>
      <c r="AD52" s="426" t="s">
        <v>895</v>
      </c>
      <c r="AE52" s="437" t="s">
        <v>447</v>
      </c>
      <c r="AF52" s="291"/>
      <c r="AG52" s="260"/>
      <c r="AH52" s="172"/>
      <c r="AI52" s="100"/>
      <c r="AJ52" s="100"/>
      <c r="AK52" s="408"/>
      <c r="AL52" s="291"/>
      <c r="AM52" s="261"/>
      <c r="AO52" s="259"/>
      <c r="AP52" s="259"/>
      <c r="AQ52" s="259"/>
      <c r="AR52" s="259"/>
      <c r="AS52" s="495">
        <f>IF(AF52=0,0,IF(AF52&lt;=2000,1,IF(AF52&lt;=4000,2,IF(AF52&lt;=AF356019,3,4))))</f>
        <v>0</v>
      </c>
    </row>
    <row r="53" spans="2:45" ht="16.5" customHeight="1">
      <c r="B53" s="170"/>
      <c r="D53" s="172"/>
      <c r="E53" s="204"/>
      <c r="F53" s="204"/>
      <c r="G53" s="104"/>
      <c r="H53" s="291"/>
      <c r="I53" s="202"/>
      <c r="J53" s="178"/>
      <c r="K53" s="106"/>
      <c r="L53" s="106" t="s">
        <v>408</v>
      </c>
      <c r="M53" s="104"/>
      <c r="N53" s="291"/>
      <c r="O53" s="202"/>
      <c r="P53" s="178"/>
      <c r="Q53" s="106"/>
      <c r="R53" s="106"/>
      <c r="S53" s="104"/>
      <c r="T53" s="291"/>
      <c r="U53" s="202"/>
      <c r="V53" s="178"/>
      <c r="W53" s="106"/>
      <c r="X53" s="106" t="s">
        <v>408</v>
      </c>
      <c r="Y53" s="104"/>
      <c r="Z53" s="291"/>
      <c r="AA53" s="190"/>
      <c r="AB53" s="176"/>
      <c r="AC53" s="100" t="s">
        <v>896</v>
      </c>
      <c r="AD53" s="100" t="s">
        <v>897</v>
      </c>
      <c r="AE53" s="325" t="s">
        <v>623</v>
      </c>
      <c r="AF53" s="291"/>
      <c r="AG53" s="338"/>
      <c r="AH53" s="339"/>
      <c r="AI53" s="340"/>
      <c r="AJ53" s="340"/>
      <c r="AK53" s="341"/>
      <c r="AL53" s="291"/>
      <c r="AM53" s="342"/>
      <c r="AO53" s="259"/>
      <c r="AP53" s="259"/>
      <c r="AQ53" s="259"/>
      <c r="AR53" s="259"/>
      <c r="AS53" s="500"/>
    </row>
    <row r="54" spans="2:45" ht="16.5" customHeight="1" thickBot="1">
      <c r="B54" s="192"/>
      <c r="D54" s="178"/>
      <c r="E54" s="106"/>
      <c r="F54" s="106"/>
      <c r="G54" s="104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/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426" t="s">
        <v>898</v>
      </c>
      <c r="AD54" s="428"/>
      <c r="AE54" s="460" t="s">
        <v>623</v>
      </c>
      <c r="AF54" s="291"/>
      <c r="AG54" s="190"/>
      <c r="AH54" s="178"/>
      <c r="AI54" s="106"/>
      <c r="AJ54" s="106"/>
      <c r="AK54" s="104"/>
      <c r="AL54" s="291"/>
      <c r="AM54" s="191"/>
      <c r="AO54" s="259"/>
      <c r="AP54" s="259"/>
      <c r="AQ54" s="259"/>
      <c r="AR54" s="259"/>
      <c r="AS54" s="500"/>
    </row>
    <row r="55" spans="2:45" ht="15.75" customHeight="1" thickBot="1">
      <c r="B55" s="207" t="s">
        <v>414</v>
      </c>
      <c r="C55" s="208">
        <f>SUM(G55,M55,S55,Y55,AE55,AK55)</f>
        <v>5470</v>
      </c>
      <c r="D55" s="209"/>
      <c r="E55" s="210"/>
      <c r="F55" s="210"/>
      <c r="G55" s="211">
        <f>SUM(G49:G54)</f>
        <v>0</v>
      </c>
      <c r="H55" s="211"/>
      <c r="I55" s="212"/>
      <c r="J55" s="209"/>
      <c r="K55" s="210"/>
      <c r="L55" s="210"/>
      <c r="M55" s="211">
        <f>SUM(M49:M54)</f>
        <v>0</v>
      </c>
      <c r="N55" s="211"/>
      <c r="O55" s="212"/>
      <c r="P55" s="209"/>
      <c r="Q55" s="210"/>
      <c r="R55" s="210"/>
      <c r="S55" s="211">
        <f>SUM(S49:S54)</f>
        <v>0</v>
      </c>
      <c r="T55" s="211"/>
      <c r="U55" s="212"/>
      <c r="V55" s="209"/>
      <c r="W55" s="210"/>
      <c r="X55" s="210"/>
      <c r="Y55" s="211">
        <f>SUM(Y49:Y54)</f>
        <v>380</v>
      </c>
      <c r="Z55" s="211"/>
      <c r="AA55" s="212"/>
      <c r="AB55" s="209"/>
      <c r="AC55" s="210"/>
      <c r="AD55" s="210" t="s">
        <v>408</v>
      </c>
      <c r="AE55" s="211">
        <f>SUM(AE49:AE54)</f>
        <v>5090</v>
      </c>
      <c r="AF55" s="211"/>
      <c r="AG55" s="213"/>
      <c r="AH55" s="209"/>
      <c r="AI55" s="210"/>
      <c r="AJ55" s="210"/>
      <c r="AK55" s="211">
        <f>SUM(AK49:AK54)</f>
        <v>0</v>
      </c>
      <c r="AL55" s="211"/>
      <c r="AM55" s="214"/>
      <c r="AO55" s="278">
        <f>SUM(AO49:AO54)</f>
        <v>0</v>
      </c>
      <c r="AP55" s="278">
        <f>SUM(AP49:AP54)</f>
        <v>0</v>
      </c>
      <c r="AQ55" s="278">
        <f>SUM(AQ49:AQ54)</f>
        <v>0</v>
      </c>
      <c r="AR55" s="278">
        <f>SUM(AR49:AR54)</f>
        <v>0</v>
      </c>
      <c r="AS55" s="501">
        <f>SUM(AS49:AS54)</f>
        <v>0</v>
      </c>
    </row>
    <row r="56" spans="2:45" ht="15.75" customHeight="1" thickBot="1">
      <c r="B56" s="216" t="s">
        <v>415</v>
      </c>
      <c r="C56" s="217">
        <f>SUM(H56,N56,T56,Z56,AF56,AL56)</f>
        <v>0</v>
      </c>
      <c r="D56" s="218"/>
      <c r="E56" s="282"/>
      <c r="F56" s="219"/>
      <c r="G56" s="284"/>
      <c r="H56" s="284">
        <f>SUM(H49:H54)</f>
        <v>0</v>
      </c>
      <c r="I56" s="221"/>
      <c r="J56" s="218"/>
      <c r="K56" s="219"/>
      <c r="L56" s="219"/>
      <c r="M56" s="289">
        <f>+AP55</f>
        <v>0</v>
      </c>
      <c r="N56" s="284">
        <f>SUM(N49:N54)</f>
        <v>0</v>
      </c>
      <c r="O56" s="221"/>
      <c r="P56" s="218"/>
      <c r="Q56" s="219"/>
      <c r="R56" s="219"/>
      <c r="S56" s="284"/>
      <c r="T56" s="284">
        <f>SUM(T49:T54)</f>
        <v>0</v>
      </c>
      <c r="U56" s="221"/>
      <c r="V56" s="218"/>
      <c r="W56" s="219"/>
      <c r="X56" s="219"/>
      <c r="Y56" s="289">
        <f>+AR55</f>
        <v>0</v>
      </c>
      <c r="Z56" s="284">
        <f>SUM(Z49:Z54)</f>
        <v>0</v>
      </c>
      <c r="AA56" s="221"/>
      <c r="AB56" s="218"/>
      <c r="AC56" s="219"/>
      <c r="AD56" s="219" t="s">
        <v>408</v>
      </c>
      <c r="AE56" s="289">
        <f>+AS55</f>
        <v>0</v>
      </c>
      <c r="AF56" s="284">
        <f>SUM(AF49:AF54)</f>
        <v>0</v>
      </c>
      <c r="AG56" s="222"/>
      <c r="AH56" s="218"/>
      <c r="AI56" s="219"/>
      <c r="AJ56" s="219"/>
      <c r="AK56" s="289"/>
      <c r="AL56" s="284">
        <f>SUM(AL49:AL54)</f>
        <v>0</v>
      </c>
      <c r="AM56" s="223"/>
    </row>
    <row r="57" spans="2:45" s="232" customFormat="1" ht="15.75" customHeight="1" thickTop="1" thickBot="1">
      <c r="B57" s="224" t="s">
        <v>416</v>
      </c>
      <c r="C57" s="225">
        <f>SUM(H57,N57,T57,Z57,AF57,AL57)</f>
        <v>0</v>
      </c>
      <c r="D57" s="226"/>
      <c r="E57" s="227"/>
      <c r="F57" s="227"/>
      <c r="G57" s="228">
        <f>SUM(G13,G23,G31,G42,G47,G55)</f>
        <v>0</v>
      </c>
      <c r="H57" s="228">
        <f>SUM(H56,H48,H43,H32,H24,H14)</f>
        <v>0</v>
      </c>
      <c r="I57" s="229"/>
      <c r="J57" s="226"/>
      <c r="K57" s="227"/>
      <c r="L57" s="227"/>
      <c r="M57" s="228">
        <f>SUM(M13,M23,M31,M42,M47,M55)</f>
        <v>0</v>
      </c>
      <c r="N57" s="228">
        <f>SUM(N56,N48,N43,N32,N24,N14)</f>
        <v>0</v>
      </c>
      <c r="O57" s="229"/>
      <c r="P57" s="226"/>
      <c r="Q57" s="227"/>
      <c r="R57" s="227"/>
      <c r="S57" s="228">
        <f>SUM(S13,S23,S31,S42,S47,S55)</f>
        <v>0</v>
      </c>
      <c r="T57" s="228">
        <f>SUM(T56,T48,T43,T32,T24,T14)</f>
        <v>0</v>
      </c>
      <c r="U57" s="229"/>
      <c r="V57" s="226"/>
      <c r="W57" s="227"/>
      <c r="X57" s="227"/>
      <c r="Y57" s="228">
        <f>SUM(Y13,Y23,Y31,Y42,Y47,Y55)</f>
        <v>850</v>
      </c>
      <c r="Z57" s="228">
        <f>SUM(Z56,Z48,Z43,Z32,Z24,Z14)</f>
        <v>0</v>
      </c>
      <c r="AA57" s="229"/>
      <c r="AB57" s="226"/>
      <c r="AC57" s="227"/>
      <c r="AD57" s="227" t="s">
        <v>408</v>
      </c>
      <c r="AE57" s="228">
        <f>SUM(AE13,AE23,AE31,AE42,AE47,AE55)</f>
        <v>28570</v>
      </c>
      <c r="AF57" s="228">
        <f>SUM(AF56,AF48,AF43,AF32,AF24,AF14)</f>
        <v>0</v>
      </c>
      <c r="AG57" s="230"/>
      <c r="AH57" s="226"/>
      <c r="AI57" s="227"/>
      <c r="AJ57" s="227"/>
      <c r="AK57" s="228">
        <f>SUM(AK13,AK23,AK31,AK42,AK47,AK55)</f>
        <v>500</v>
      </c>
      <c r="AL57" s="228">
        <f>SUM(AL56,AL48,AL43,AL32,AL24,AL14)</f>
        <v>0</v>
      </c>
      <c r="AM57" s="231"/>
      <c r="AO57" s="249"/>
      <c r="AP57" s="249"/>
      <c r="AQ57" s="298"/>
      <c r="AR57" s="298"/>
      <c r="AS57" s="298"/>
    </row>
    <row r="58" spans="2:45" ht="15" customHeight="1" thickBot="1">
      <c r="B58" s="233"/>
      <c r="C58" s="234"/>
      <c r="D58" s="234"/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/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 t="s">
        <v>408</v>
      </c>
      <c r="AE58" s="385"/>
      <c r="AF58" s="385"/>
      <c r="AG58" s="385"/>
      <c r="AH58" s="234"/>
      <c r="AI58" s="385"/>
      <c r="AJ58" s="385"/>
      <c r="AK58" s="385"/>
      <c r="AL58" s="385"/>
      <c r="AM58" s="96" t="s">
        <v>899</v>
      </c>
    </row>
    <row r="59" spans="2:45" ht="15" customHeight="1">
      <c r="B59" s="235" t="s">
        <v>418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419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587" t="s">
        <v>420</v>
      </c>
      <c r="AI60" s="587"/>
      <c r="AJ60" s="587"/>
      <c r="AK60" s="587"/>
      <c r="AL60" s="587"/>
      <c r="AM60" s="618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467" t="s">
        <v>421</v>
      </c>
      <c r="AI61" s="467"/>
      <c r="AJ61" s="467"/>
      <c r="AK61" s="467"/>
      <c r="AL61" s="469"/>
      <c r="AM61" s="470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589" t="s">
        <v>422</v>
      </c>
      <c r="AI62" s="589"/>
      <c r="AJ62" s="589"/>
      <c r="AK62" s="589"/>
      <c r="AL62" s="469"/>
      <c r="AM62" s="470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468" t="s">
        <v>423</v>
      </c>
      <c r="AI63" s="472"/>
      <c r="AJ63" s="468"/>
      <c r="AK63" s="468"/>
      <c r="AL63" s="468"/>
      <c r="AM63" s="47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472" t="s">
        <v>424</v>
      </c>
      <c r="AJ64" s="472"/>
      <c r="AK64" s="472"/>
      <c r="AL64" s="472"/>
      <c r="AM64" s="473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472" t="s">
        <v>425</v>
      </c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426</v>
      </c>
      <c r="D67" s="97" t="s">
        <v>900</v>
      </c>
      <c r="E67" s="126"/>
      <c r="F67" s="126"/>
      <c r="P67" s="91" t="s">
        <v>901</v>
      </c>
      <c r="S67" s="97"/>
      <c r="AB67" s="91"/>
      <c r="AC67" s="348"/>
      <c r="AG67" s="96"/>
      <c r="AM67" s="96"/>
    </row>
    <row r="68" spans="2:39" ht="15.75" customHeight="1">
      <c r="D68" s="97" t="s">
        <v>902</v>
      </c>
      <c r="P68" s="91" t="s">
        <v>587</v>
      </c>
      <c r="S68" s="97"/>
      <c r="AB68" s="91"/>
    </row>
    <row r="69" spans="2:39" ht="15.75" customHeight="1">
      <c r="D69" s="91" t="s">
        <v>903</v>
      </c>
      <c r="P69" s="91" t="s">
        <v>589</v>
      </c>
      <c r="R69" s="348"/>
      <c r="S69" s="348"/>
      <c r="T69" s="348"/>
      <c r="U69" s="348"/>
      <c r="V69" s="348"/>
      <c r="W69" s="348"/>
      <c r="X69" s="348"/>
      <c r="Y69" s="348"/>
      <c r="Z69" s="348"/>
      <c r="AA69" s="348"/>
      <c r="AB69" s="91"/>
      <c r="AC69" s="348"/>
      <c r="AD69" s="348"/>
      <c r="AE69" s="348"/>
      <c r="AF69" s="348"/>
      <c r="AG69" s="348"/>
      <c r="AH69" s="348"/>
      <c r="AI69" s="126"/>
    </row>
    <row r="70" spans="2:39" ht="15.95" customHeight="1">
      <c r="D70" s="91" t="s">
        <v>904</v>
      </c>
      <c r="P70" s="91" t="s">
        <v>435</v>
      </c>
      <c r="S70" s="97"/>
      <c r="AB70" s="91"/>
      <c r="AD70" s="91" t="s">
        <v>408</v>
      </c>
    </row>
    <row r="71" spans="2:39" ht="15.95" customHeight="1">
      <c r="D71" s="91" t="s">
        <v>905</v>
      </c>
      <c r="P71" s="91" t="s">
        <v>437</v>
      </c>
      <c r="S71" s="97"/>
      <c r="AD71" s="91" t="s">
        <v>408</v>
      </c>
    </row>
    <row r="72" spans="2:39" ht="15.95" customHeight="1">
      <c r="S72" s="97"/>
      <c r="AD72" s="91" t="s">
        <v>408</v>
      </c>
    </row>
    <row r="73" spans="2:39" ht="15.95" customHeight="1">
      <c r="AD73" s="91" t="s">
        <v>408</v>
      </c>
    </row>
    <row r="74" spans="2:39" ht="15.95" customHeight="1">
      <c r="AD74" s="91" t="s">
        <v>408</v>
      </c>
    </row>
    <row r="75" spans="2:39" ht="15.95" customHeight="1">
      <c r="AD75" s="91" t="s">
        <v>408</v>
      </c>
    </row>
    <row r="76" spans="2:39" ht="15.95" customHeight="1">
      <c r="AD76" s="91" t="s">
        <v>408</v>
      </c>
    </row>
    <row r="77" spans="2:39" ht="15.95" customHeight="1">
      <c r="AD77" s="91" t="s">
        <v>408</v>
      </c>
    </row>
    <row r="78" spans="2:39" ht="15.95" customHeight="1">
      <c r="AD78" s="91" t="s">
        <v>408</v>
      </c>
    </row>
    <row r="79" spans="2:39" ht="15.95" customHeight="1">
      <c r="AD79" s="91" t="s">
        <v>408</v>
      </c>
    </row>
    <row r="80" spans="2:39" ht="15.95" customHeight="1">
      <c r="AD80" s="91" t="s">
        <v>408</v>
      </c>
    </row>
    <row r="81" spans="30:30" ht="15.95" customHeight="1">
      <c r="AD81" s="91" t="s">
        <v>408</v>
      </c>
    </row>
    <row r="82" spans="30:30" ht="15.95" customHeight="1">
      <c r="AD82" s="91" t="s">
        <v>408</v>
      </c>
    </row>
    <row r="83" spans="30:30" ht="15.95" customHeight="1">
      <c r="AD83" s="91" t="s">
        <v>408</v>
      </c>
    </row>
    <row r="84" spans="30:30" ht="15.95" customHeight="1">
      <c r="AD84" s="91" t="s">
        <v>408</v>
      </c>
    </row>
    <row r="85" spans="30:30" ht="15.95" customHeight="1">
      <c r="AD85" s="91" t="s">
        <v>408</v>
      </c>
    </row>
    <row r="86" spans="30:30" ht="15.95" customHeight="1">
      <c r="AD86" s="91" t="s">
        <v>408</v>
      </c>
    </row>
    <row r="87" spans="30:30" ht="15.95" customHeight="1">
      <c r="AD87" s="91" t="s">
        <v>408</v>
      </c>
    </row>
    <row r="88" spans="30:30" ht="15.95" customHeight="1">
      <c r="AD88" s="91" t="s">
        <v>408</v>
      </c>
    </row>
    <row r="89" spans="30:30" ht="15.95" customHeight="1">
      <c r="AD89" s="91" t="s">
        <v>408</v>
      </c>
    </row>
    <row r="90" spans="30:30" ht="15.95" customHeight="1">
      <c r="AD90" s="91" t="s">
        <v>408</v>
      </c>
    </row>
    <row r="91" spans="30:30" ht="15.95" customHeight="1">
      <c r="AD91" s="91" t="s">
        <v>408</v>
      </c>
    </row>
    <row r="92" spans="30:30" ht="15.95" customHeight="1">
      <c r="AD92" s="91" t="s">
        <v>408</v>
      </c>
    </row>
    <row r="93" spans="30:30" ht="15.95" customHeight="1">
      <c r="AD93" s="91" t="s">
        <v>408</v>
      </c>
    </row>
    <row r="94" spans="30:30" ht="15.95" customHeight="1">
      <c r="AD94" s="91" t="s">
        <v>408</v>
      </c>
    </row>
    <row r="95" spans="30:30" ht="15.95" customHeight="1">
      <c r="AD95" s="91" t="s">
        <v>408</v>
      </c>
    </row>
    <row r="96" spans="30:30" ht="15.95" customHeight="1">
      <c r="AD96" s="91" t="s">
        <v>408</v>
      </c>
    </row>
    <row r="97" spans="30:30" ht="15.95" customHeight="1">
      <c r="AD97" s="91" t="s">
        <v>408</v>
      </c>
    </row>
    <row r="98" spans="30:30" ht="15.95" customHeight="1">
      <c r="AD98" s="91" t="s">
        <v>408</v>
      </c>
    </row>
    <row r="99" spans="30:30" ht="15.95" customHeight="1">
      <c r="AD99" s="91" t="s">
        <v>408</v>
      </c>
    </row>
    <row r="100" spans="30:30" ht="15.95" customHeight="1">
      <c r="AD100" s="91" t="s">
        <v>408</v>
      </c>
    </row>
    <row r="101" spans="30:30" ht="15.95" customHeight="1">
      <c r="AD101" s="91" t="s">
        <v>408</v>
      </c>
    </row>
    <row r="102" spans="30:30" ht="15.95" customHeight="1">
      <c r="AD102" s="91" t="s">
        <v>408</v>
      </c>
    </row>
    <row r="103" spans="30:30" ht="15.95" customHeight="1">
      <c r="AD103" s="91" t="s">
        <v>408</v>
      </c>
    </row>
    <row r="104" spans="30:30" ht="15.95" customHeight="1">
      <c r="AD104" s="91" t="s">
        <v>408</v>
      </c>
    </row>
    <row r="105" spans="30:30" ht="15.95" customHeight="1">
      <c r="AD105" s="91" t="s">
        <v>408</v>
      </c>
    </row>
    <row r="106" spans="30:30" ht="15.95" customHeight="1">
      <c r="AD106" s="91" t="s">
        <v>408</v>
      </c>
    </row>
    <row r="107" spans="30:30" ht="15.95" customHeight="1">
      <c r="AD107" s="91" t="s">
        <v>408</v>
      </c>
    </row>
    <row r="108" spans="30:30" ht="15.95" customHeight="1">
      <c r="AD108" s="91" t="s">
        <v>408</v>
      </c>
    </row>
    <row r="109" spans="30:30" ht="15.95" customHeight="1">
      <c r="AD109" s="91" t="s">
        <v>408</v>
      </c>
    </row>
    <row r="110" spans="30:30" ht="15.95" customHeight="1">
      <c r="AD110" s="91" t="s">
        <v>408</v>
      </c>
    </row>
    <row r="111" spans="30:30" ht="15.95" customHeight="1">
      <c r="AD111" s="91" t="s">
        <v>408</v>
      </c>
    </row>
    <row r="112" spans="30:30" ht="15.95" customHeight="1">
      <c r="AD112" s="91" t="s">
        <v>408</v>
      </c>
    </row>
    <row r="113" spans="30:30" ht="15.95" customHeight="1">
      <c r="AD113" s="91" t="s">
        <v>408</v>
      </c>
    </row>
    <row r="114" spans="30:30" ht="15.95" customHeight="1">
      <c r="AD114" s="91" t="s">
        <v>408</v>
      </c>
    </row>
    <row r="115" spans="30:30" ht="15.95" customHeight="1">
      <c r="AD115" s="91" t="s">
        <v>408</v>
      </c>
    </row>
    <row r="116" spans="30:30" ht="15.95" customHeight="1">
      <c r="AD116" s="91" t="s">
        <v>408</v>
      </c>
    </row>
    <row r="117" spans="30:30" ht="15.95" customHeight="1">
      <c r="AD117" s="91" t="s">
        <v>408</v>
      </c>
    </row>
    <row r="118" spans="30:30" ht="15.95" customHeight="1">
      <c r="AD118" s="91" t="s">
        <v>408</v>
      </c>
    </row>
    <row r="119" spans="30:30" ht="15.95" customHeight="1">
      <c r="AD119" s="91" t="s">
        <v>408</v>
      </c>
    </row>
    <row r="120" spans="30:30" ht="15.95" customHeight="1">
      <c r="AD120" s="91" t="s">
        <v>408</v>
      </c>
    </row>
    <row r="121" spans="30:30" ht="15.95" customHeight="1">
      <c r="AD121" s="91" t="s">
        <v>408</v>
      </c>
    </row>
    <row r="122" spans="30:30" ht="15.95" customHeight="1">
      <c r="AD122" s="91" t="s">
        <v>408</v>
      </c>
    </row>
    <row r="123" spans="30:30" ht="15.95" customHeight="1">
      <c r="AD123" s="91" t="s">
        <v>408</v>
      </c>
    </row>
    <row r="124" spans="30:30" ht="15.95" customHeight="1">
      <c r="AD124" s="91" t="s">
        <v>408</v>
      </c>
    </row>
    <row r="125" spans="30:30" ht="15.95" customHeight="1">
      <c r="AD125" s="91" t="s">
        <v>408</v>
      </c>
    </row>
    <row r="126" spans="30:30" ht="15.95" customHeight="1">
      <c r="AD126" s="91" t="s">
        <v>408</v>
      </c>
    </row>
    <row r="127" spans="30:30" ht="15.95" customHeight="1">
      <c r="AD127" s="91" t="s">
        <v>408</v>
      </c>
    </row>
    <row r="128" spans="30:30" ht="15.95" customHeight="1">
      <c r="AD128" s="91" t="s">
        <v>408</v>
      </c>
    </row>
    <row r="129" spans="30:30" ht="15.95" customHeight="1">
      <c r="AD129" s="91" t="s">
        <v>408</v>
      </c>
    </row>
    <row r="130" spans="30:30" ht="15.95" customHeight="1">
      <c r="AD130" s="91" t="s">
        <v>408</v>
      </c>
    </row>
    <row r="131" spans="30:30" ht="15.95" customHeight="1">
      <c r="AD131" s="91" t="s">
        <v>408</v>
      </c>
    </row>
    <row r="132" spans="30:30" ht="15.95" customHeight="1">
      <c r="AD132" s="91" t="s">
        <v>408</v>
      </c>
    </row>
    <row r="133" spans="30:30" ht="15.95" customHeight="1">
      <c r="AD133" s="91" t="s">
        <v>408</v>
      </c>
    </row>
    <row r="134" spans="30:30" ht="15.95" customHeight="1">
      <c r="AD134" s="91" t="s">
        <v>408</v>
      </c>
    </row>
    <row r="135" spans="30:30" ht="15.95" customHeight="1">
      <c r="AD135" s="91" t="s">
        <v>408</v>
      </c>
    </row>
    <row r="136" spans="30:30" ht="15.95" customHeight="1">
      <c r="AD136" s="91" t="s">
        <v>408</v>
      </c>
    </row>
    <row r="137" spans="30:30" ht="15.95" customHeight="1">
      <c r="AD137" s="91" t="s">
        <v>408</v>
      </c>
    </row>
    <row r="138" spans="30:30" ht="15.95" customHeight="1">
      <c r="AD138" s="91" t="s">
        <v>408</v>
      </c>
    </row>
    <row r="139" spans="30:30" ht="15.95" customHeight="1">
      <c r="AD139" s="91" t="s">
        <v>408</v>
      </c>
    </row>
    <row r="140" spans="30:30" ht="15.95" customHeight="1">
      <c r="AD140" s="91" t="s">
        <v>408</v>
      </c>
    </row>
    <row r="141" spans="30:30" ht="15.95" customHeight="1">
      <c r="AD141" s="91" t="s">
        <v>408</v>
      </c>
    </row>
    <row r="142" spans="30:30" ht="15.95" customHeight="1">
      <c r="AD142" s="91" t="s">
        <v>408</v>
      </c>
    </row>
    <row r="143" spans="30:30" ht="15.95" customHeight="1">
      <c r="AD143" s="91" t="s">
        <v>408</v>
      </c>
    </row>
    <row r="144" spans="30:30" ht="15.95" customHeight="1">
      <c r="AD144" s="91" t="s">
        <v>408</v>
      </c>
    </row>
    <row r="145" spans="30:30" ht="15.95" customHeight="1">
      <c r="AD145" s="91" t="s">
        <v>408</v>
      </c>
    </row>
    <row r="146" spans="30:30" ht="15.95" customHeight="1">
      <c r="AD146" s="91" t="s">
        <v>408</v>
      </c>
    </row>
    <row r="147" spans="30:30" ht="15.95" customHeight="1">
      <c r="AD147" s="91" t="s">
        <v>408</v>
      </c>
    </row>
    <row r="148" spans="30:30" ht="15.95" customHeight="1">
      <c r="AD148" s="91" t="s">
        <v>408</v>
      </c>
    </row>
    <row r="149" spans="30:30" ht="15.95" customHeight="1">
      <c r="AD149" s="91" t="s">
        <v>408</v>
      </c>
    </row>
    <row r="150" spans="30:30" ht="15.95" customHeight="1">
      <c r="AD150" s="91" t="s">
        <v>408</v>
      </c>
    </row>
    <row r="151" spans="30:30" ht="15.95" customHeight="1">
      <c r="AD151" s="91" t="s">
        <v>408</v>
      </c>
    </row>
    <row r="152" spans="30:30" ht="15.95" customHeight="1">
      <c r="AD152" s="91" t="s">
        <v>408</v>
      </c>
    </row>
    <row r="153" spans="30:30" ht="15.95" customHeight="1">
      <c r="AD153" s="91" t="s">
        <v>408</v>
      </c>
    </row>
    <row r="154" spans="30:30" ht="15.95" customHeight="1">
      <c r="AD154" s="91" t="s">
        <v>408</v>
      </c>
    </row>
    <row r="155" spans="30:30" ht="15.95" customHeight="1">
      <c r="AD155" s="91" t="s">
        <v>408</v>
      </c>
    </row>
    <row r="156" spans="30:30" ht="15.95" customHeight="1">
      <c r="AD156" s="91" t="s">
        <v>408</v>
      </c>
    </row>
    <row r="157" spans="30:30" ht="15.95" customHeight="1">
      <c r="AD157" s="91" t="s">
        <v>408</v>
      </c>
    </row>
    <row r="158" spans="30:30" ht="15.95" customHeight="1">
      <c r="AD158" s="91" t="s">
        <v>408</v>
      </c>
    </row>
    <row r="159" spans="30:30" ht="15.95" customHeight="1">
      <c r="AD159" s="91" t="s">
        <v>408</v>
      </c>
    </row>
    <row r="160" spans="30:30" ht="15.95" customHeight="1">
      <c r="AD160" s="91" t="s">
        <v>408</v>
      </c>
    </row>
    <row r="161" spans="30:30" ht="15.95" customHeight="1">
      <c r="AD161" s="91" t="s">
        <v>408</v>
      </c>
    </row>
    <row r="162" spans="30:30" ht="15.95" customHeight="1">
      <c r="AD162" s="91" t="s">
        <v>408</v>
      </c>
    </row>
    <row r="163" spans="30:30" ht="15.95" customHeight="1">
      <c r="AD163" s="91" t="s">
        <v>408</v>
      </c>
    </row>
    <row r="164" spans="30:30" ht="15.95" customHeight="1">
      <c r="AD164" s="91" t="s">
        <v>408</v>
      </c>
    </row>
    <row r="165" spans="30:30" ht="15.95" customHeight="1">
      <c r="AD165" s="91" t="s">
        <v>408</v>
      </c>
    </row>
    <row r="166" spans="30:30" ht="15.95" customHeight="1">
      <c r="AD166" s="91" t="s">
        <v>408</v>
      </c>
    </row>
    <row r="167" spans="30:30" ht="15.95" customHeight="1">
      <c r="AD167" s="91" t="s">
        <v>408</v>
      </c>
    </row>
    <row r="168" spans="30:30" ht="15.95" customHeight="1">
      <c r="AD168" s="91" t="s">
        <v>408</v>
      </c>
    </row>
    <row r="169" spans="30:30" ht="15.95" customHeight="1">
      <c r="AD169" s="91" t="s">
        <v>408</v>
      </c>
    </row>
    <row r="170" spans="30:30" ht="15.95" customHeight="1">
      <c r="AD170" s="91" t="s">
        <v>408</v>
      </c>
    </row>
    <row r="171" spans="30:30" ht="15.95" customHeight="1">
      <c r="AD171" s="91" t="s">
        <v>408</v>
      </c>
    </row>
    <row r="172" spans="30:30" ht="15.95" customHeight="1">
      <c r="AD172" s="91" t="s">
        <v>408</v>
      </c>
    </row>
    <row r="173" spans="30:30" ht="15.95" customHeight="1">
      <c r="AD173" s="91" t="s">
        <v>408</v>
      </c>
    </row>
    <row r="174" spans="30:30" ht="15.95" customHeight="1">
      <c r="AD174" s="91" t="s">
        <v>408</v>
      </c>
    </row>
    <row r="175" spans="30:30" ht="15.95" customHeight="1">
      <c r="AD175" s="91" t="s">
        <v>408</v>
      </c>
    </row>
    <row r="176" spans="30:30" ht="15.95" customHeight="1">
      <c r="AD176" s="91" t="s">
        <v>408</v>
      </c>
    </row>
    <row r="177" spans="30:30" ht="15.95" customHeight="1">
      <c r="AD177" s="91" t="s">
        <v>408</v>
      </c>
    </row>
    <row r="178" spans="30:30" ht="15.95" customHeight="1">
      <c r="AD178" s="91" t="s">
        <v>408</v>
      </c>
    </row>
    <row r="179" spans="30:30" ht="15.95" customHeight="1">
      <c r="AD179" s="91" t="s">
        <v>408</v>
      </c>
    </row>
    <row r="180" spans="30:30" ht="15.95" customHeight="1">
      <c r="AD180" s="91" t="s">
        <v>408</v>
      </c>
    </row>
    <row r="181" spans="30:30" ht="15.95" customHeight="1">
      <c r="AD181" s="91" t="s">
        <v>408</v>
      </c>
    </row>
    <row r="182" spans="30:30" ht="15.95" customHeight="1">
      <c r="AD182" s="91" t="s">
        <v>408</v>
      </c>
    </row>
    <row r="183" spans="30:30" ht="15.95" customHeight="1">
      <c r="AD183" s="91" t="s">
        <v>408</v>
      </c>
    </row>
    <row r="184" spans="30:30" ht="15.95" customHeight="1">
      <c r="AD184" s="91" t="s">
        <v>408</v>
      </c>
    </row>
    <row r="185" spans="30:30" ht="15.95" customHeight="1">
      <c r="AD185" s="91" t="s">
        <v>408</v>
      </c>
    </row>
    <row r="186" spans="30:30" ht="15.95" customHeight="1">
      <c r="AD186" s="91" t="s">
        <v>408</v>
      </c>
    </row>
    <row r="187" spans="30:30" ht="15.95" customHeight="1">
      <c r="AD187" s="91" t="s">
        <v>408</v>
      </c>
    </row>
    <row r="188" spans="30:30" ht="15.95" customHeight="1">
      <c r="AD188" s="91" t="s">
        <v>408</v>
      </c>
    </row>
    <row r="189" spans="30:30" ht="15.95" customHeight="1">
      <c r="AD189" s="91" t="s">
        <v>408</v>
      </c>
    </row>
    <row r="190" spans="30:30" ht="15.95" customHeight="1">
      <c r="AD190" s="91" t="s">
        <v>408</v>
      </c>
    </row>
    <row r="191" spans="30:30" ht="15.95" customHeight="1">
      <c r="AD191" s="91" t="s">
        <v>408</v>
      </c>
    </row>
    <row r="192" spans="30:30" ht="15.95" customHeight="1">
      <c r="AD192" s="91" t="s">
        <v>408</v>
      </c>
    </row>
    <row r="193" spans="30:30" ht="15.95" customHeight="1">
      <c r="AD193" s="91" t="s">
        <v>408</v>
      </c>
    </row>
    <row r="194" spans="30:30" ht="15.95" customHeight="1">
      <c r="AD194" s="91" t="s">
        <v>408</v>
      </c>
    </row>
    <row r="195" spans="30:30" ht="15.95" customHeight="1">
      <c r="AD195" s="91" t="s">
        <v>408</v>
      </c>
    </row>
    <row r="196" spans="30:30" ht="15.95" customHeight="1">
      <c r="AD196" s="91" t="s">
        <v>408</v>
      </c>
    </row>
    <row r="197" spans="30:30" ht="15.95" customHeight="1">
      <c r="AD197" s="91" t="s">
        <v>408</v>
      </c>
    </row>
    <row r="198" spans="30:30" ht="15.95" customHeight="1">
      <c r="AD198" s="91" t="s">
        <v>408</v>
      </c>
    </row>
    <row r="199" spans="30:30" ht="15.95" customHeight="1">
      <c r="AD199" s="91" t="s">
        <v>408</v>
      </c>
    </row>
    <row r="200" spans="30:30" ht="15.95" customHeight="1">
      <c r="AD200" s="91" t="s">
        <v>408</v>
      </c>
    </row>
    <row r="201" spans="30:30" ht="15.95" customHeight="1">
      <c r="AD201" s="91" t="s">
        <v>408</v>
      </c>
    </row>
    <row r="202" spans="30:30" ht="15.95" customHeight="1">
      <c r="AD202" s="91" t="s">
        <v>408</v>
      </c>
    </row>
    <row r="203" spans="30:30" ht="15.95" customHeight="1">
      <c r="AD203" s="91" t="s">
        <v>408</v>
      </c>
    </row>
    <row r="204" spans="30:30" ht="15.95" customHeight="1">
      <c r="AD204" s="91" t="s">
        <v>408</v>
      </c>
    </row>
    <row r="205" spans="30:30" ht="15.95" customHeight="1">
      <c r="AD205" s="91" t="s">
        <v>408</v>
      </c>
    </row>
    <row r="206" spans="30:30" ht="15.95" customHeight="1">
      <c r="AD206" s="91" t="s">
        <v>408</v>
      </c>
    </row>
    <row r="207" spans="30:30" ht="15.95" customHeight="1">
      <c r="AD207" s="91" t="s">
        <v>408</v>
      </c>
    </row>
    <row r="208" spans="30:30" ht="15.95" customHeight="1">
      <c r="AD208" s="91" t="s">
        <v>408</v>
      </c>
    </row>
    <row r="209" spans="30:30" ht="15.95" customHeight="1">
      <c r="AD209" s="91" t="s">
        <v>408</v>
      </c>
    </row>
    <row r="210" spans="30:30" ht="15.95" customHeight="1">
      <c r="AD210" s="91" t="s">
        <v>408</v>
      </c>
    </row>
    <row r="211" spans="30:30" ht="15.95" customHeight="1">
      <c r="AD211" s="91" t="s">
        <v>408</v>
      </c>
    </row>
    <row r="212" spans="30:30" ht="15.95" customHeight="1">
      <c r="AD212" s="91" t="s">
        <v>408</v>
      </c>
    </row>
    <row r="213" spans="30:30" ht="15.95" customHeight="1">
      <c r="AD213" s="91" t="s">
        <v>408</v>
      </c>
    </row>
    <row r="214" spans="30:30" ht="15.95" customHeight="1">
      <c r="AD214" s="91" t="s">
        <v>408</v>
      </c>
    </row>
    <row r="215" spans="30:30" ht="15.95" customHeight="1">
      <c r="AD215" s="91" t="s">
        <v>408</v>
      </c>
    </row>
    <row r="216" spans="30:30" ht="15.95" customHeight="1">
      <c r="AD216" s="91" t="s">
        <v>408</v>
      </c>
    </row>
    <row r="217" spans="30:30" ht="15.95" customHeight="1">
      <c r="AD217" s="91" t="s">
        <v>408</v>
      </c>
    </row>
    <row r="218" spans="30:30" ht="15.95" customHeight="1">
      <c r="AD218" s="91" t="s">
        <v>408</v>
      </c>
    </row>
    <row r="219" spans="30:30" ht="15.95" customHeight="1">
      <c r="AD219" s="91" t="s">
        <v>408</v>
      </c>
    </row>
    <row r="220" spans="30:30" ht="15.95" customHeight="1">
      <c r="AD220" s="91" t="s">
        <v>408</v>
      </c>
    </row>
    <row r="221" spans="30:30" ht="15.95" customHeight="1">
      <c r="AD221" s="91" t="s">
        <v>408</v>
      </c>
    </row>
    <row r="222" spans="30:30" ht="15.95" customHeight="1">
      <c r="AD222" s="91" t="s">
        <v>408</v>
      </c>
    </row>
    <row r="223" spans="30:30" ht="15.95" customHeight="1">
      <c r="AD223" s="91" t="s">
        <v>408</v>
      </c>
    </row>
    <row r="224" spans="30:30" ht="15.95" customHeight="1">
      <c r="AD224" s="91" t="s">
        <v>408</v>
      </c>
    </row>
    <row r="225" spans="30:30" ht="15.95" customHeight="1">
      <c r="AD225" s="91" t="s">
        <v>408</v>
      </c>
    </row>
    <row r="226" spans="30:30" ht="15.95" customHeight="1">
      <c r="AD226" s="91" t="s">
        <v>408</v>
      </c>
    </row>
    <row r="227" spans="30:30" ht="15.95" customHeight="1">
      <c r="AD227" s="91" t="s">
        <v>408</v>
      </c>
    </row>
    <row r="228" spans="30:30" ht="15.95" customHeight="1">
      <c r="AD228" s="91" t="s">
        <v>408</v>
      </c>
    </row>
    <row r="229" spans="30:30" ht="15.95" customHeight="1">
      <c r="AD229" s="91" t="s">
        <v>408</v>
      </c>
    </row>
    <row r="230" spans="30:30" ht="15.95" customHeight="1">
      <c r="AD230" s="91" t="s">
        <v>408</v>
      </c>
    </row>
    <row r="231" spans="30:30" ht="15.95" customHeight="1">
      <c r="AD231" s="91" t="s">
        <v>408</v>
      </c>
    </row>
    <row r="232" spans="30:30" ht="15.95" customHeight="1">
      <c r="AD232" s="91" t="s">
        <v>408</v>
      </c>
    </row>
    <row r="233" spans="30:30" ht="15.95" customHeight="1">
      <c r="AD233" s="91" t="s">
        <v>408</v>
      </c>
    </row>
    <row r="234" spans="30:30" ht="15.95" customHeight="1">
      <c r="AD234" s="91" t="s">
        <v>408</v>
      </c>
    </row>
    <row r="235" spans="30:30" ht="15.95" customHeight="1">
      <c r="AD235" s="91" t="s">
        <v>408</v>
      </c>
    </row>
    <row r="236" spans="30:30" ht="15.95" customHeight="1">
      <c r="AD236" s="91" t="s">
        <v>408</v>
      </c>
    </row>
    <row r="237" spans="30:30" ht="15.95" customHeight="1">
      <c r="AD237" s="91" t="s">
        <v>408</v>
      </c>
    </row>
    <row r="238" spans="30:30" ht="15.95" customHeight="1">
      <c r="AD238" s="91" t="s">
        <v>408</v>
      </c>
    </row>
    <row r="239" spans="30:30" ht="15.95" customHeight="1">
      <c r="AD239" s="91" t="s">
        <v>408</v>
      </c>
    </row>
    <row r="240" spans="30:30" ht="15.95" customHeight="1">
      <c r="AD240" s="91" t="s">
        <v>408</v>
      </c>
    </row>
    <row r="241" spans="30:30" ht="15.95" customHeight="1">
      <c r="AD241" s="91" t="s">
        <v>408</v>
      </c>
    </row>
    <row r="242" spans="30:30" ht="15.95" customHeight="1">
      <c r="AD242" s="91" t="s">
        <v>408</v>
      </c>
    </row>
    <row r="243" spans="30:30" ht="15.95" customHeight="1">
      <c r="AD243" s="91" t="s">
        <v>408</v>
      </c>
    </row>
    <row r="244" spans="30:30" ht="15.95" customHeight="1">
      <c r="AD244" s="91" t="s">
        <v>408</v>
      </c>
    </row>
    <row r="245" spans="30:30" ht="15.95" customHeight="1">
      <c r="AD245" s="91" t="s">
        <v>408</v>
      </c>
    </row>
    <row r="246" spans="30:30" ht="15.95" customHeight="1">
      <c r="AD246" s="91" t="s">
        <v>408</v>
      </c>
    </row>
    <row r="247" spans="30:30" ht="15.95" customHeight="1">
      <c r="AD247" s="91" t="s">
        <v>408</v>
      </c>
    </row>
    <row r="248" spans="30:30" ht="15.95" customHeight="1">
      <c r="AD248" s="91" t="s">
        <v>408</v>
      </c>
    </row>
    <row r="249" spans="30:30" ht="15.95" customHeight="1">
      <c r="AD249" s="91" t="s">
        <v>408</v>
      </c>
    </row>
    <row r="250" spans="30:30" ht="15.95" customHeight="1">
      <c r="AD250" s="91" t="s">
        <v>408</v>
      </c>
    </row>
    <row r="251" spans="30:30" ht="15.95" customHeight="1">
      <c r="AD251" s="91" t="s">
        <v>408</v>
      </c>
    </row>
    <row r="252" spans="30:30" ht="15.95" customHeight="1">
      <c r="AD252" s="91" t="s">
        <v>408</v>
      </c>
    </row>
    <row r="253" spans="30:30" ht="15.95" customHeight="1">
      <c r="AD253" s="91" t="s">
        <v>408</v>
      </c>
    </row>
    <row r="254" spans="30:30" ht="15.95" customHeight="1">
      <c r="AD254" s="91" t="s">
        <v>408</v>
      </c>
    </row>
    <row r="255" spans="30:30" ht="15.95" customHeight="1">
      <c r="AD255" s="91" t="s">
        <v>408</v>
      </c>
    </row>
    <row r="256" spans="30:30" ht="15.95" customHeight="1">
      <c r="AD256" s="91" t="s">
        <v>408</v>
      </c>
    </row>
    <row r="257" spans="30:30" ht="15.95" customHeight="1">
      <c r="AD257" s="91" t="s">
        <v>408</v>
      </c>
    </row>
    <row r="258" spans="30:30" ht="15.95" customHeight="1">
      <c r="AD258" s="91" t="s">
        <v>408</v>
      </c>
    </row>
    <row r="259" spans="30:30" ht="15.95" customHeight="1">
      <c r="AD259" s="91" t="s">
        <v>408</v>
      </c>
    </row>
    <row r="260" spans="30:30" ht="15.95" customHeight="1">
      <c r="AD260" s="91" t="s">
        <v>408</v>
      </c>
    </row>
    <row r="261" spans="30:30" ht="15.95" customHeight="1">
      <c r="AD261" s="91" t="s">
        <v>408</v>
      </c>
    </row>
    <row r="262" spans="30:30" ht="15.95" customHeight="1">
      <c r="AD262" s="91" t="s">
        <v>408</v>
      </c>
    </row>
    <row r="263" spans="30:30" ht="15.95" customHeight="1">
      <c r="AD263" s="91" t="s">
        <v>408</v>
      </c>
    </row>
    <row r="264" spans="30:30" ht="15.95" customHeight="1">
      <c r="AD264" s="91" t="s">
        <v>408</v>
      </c>
    </row>
    <row r="265" spans="30:30" ht="15.95" customHeight="1">
      <c r="AD265" s="91" t="s">
        <v>408</v>
      </c>
    </row>
    <row r="266" spans="30:30" ht="15.95" customHeight="1">
      <c r="AD266" s="91" t="s">
        <v>408</v>
      </c>
    </row>
    <row r="267" spans="30:30" ht="15.95" customHeight="1">
      <c r="AD267" s="91" t="s">
        <v>408</v>
      </c>
    </row>
    <row r="268" spans="30:30" ht="15.95" customHeight="1">
      <c r="AD268" s="91" t="s">
        <v>408</v>
      </c>
    </row>
    <row r="269" spans="30:30" ht="15.95" customHeight="1">
      <c r="AD269" s="91" t="s">
        <v>408</v>
      </c>
    </row>
    <row r="270" spans="30:30" ht="15.95" customHeight="1">
      <c r="AD270" s="91" t="s">
        <v>408</v>
      </c>
    </row>
    <row r="271" spans="30:30" ht="15.95" customHeight="1">
      <c r="AD271" s="91" t="s">
        <v>408</v>
      </c>
    </row>
    <row r="272" spans="30:30" ht="15.95" customHeight="1">
      <c r="AD272" s="91" t="s">
        <v>408</v>
      </c>
    </row>
    <row r="273" spans="30:30" ht="15.95" customHeight="1">
      <c r="AD273" s="91" t="s">
        <v>408</v>
      </c>
    </row>
    <row r="274" spans="30:30" ht="15.95" customHeight="1">
      <c r="AD274" s="91" t="s">
        <v>408</v>
      </c>
    </row>
    <row r="275" spans="30:30" ht="15.95" customHeight="1">
      <c r="AD275" s="91" t="s">
        <v>408</v>
      </c>
    </row>
    <row r="276" spans="30:30" ht="15.95" customHeight="1">
      <c r="AD276" s="91" t="s">
        <v>408</v>
      </c>
    </row>
    <row r="277" spans="30:30" ht="15.95" customHeight="1">
      <c r="AD277" s="91" t="s">
        <v>408</v>
      </c>
    </row>
    <row r="278" spans="30:30" ht="15.95" customHeight="1">
      <c r="AD278" s="91" t="s">
        <v>408</v>
      </c>
    </row>
    <row r="279" spans="30:30" ht="15.95" customHeight="1">
      <c r="AD279" s="91" t="s">
        <v>408</v>
      </c>
    </row>
    <row r="280" spans="30:30" ht="15.95" customHeight="1">
      <c r="AD280" s="91" t="s">
        <v>408</v>
      </c>
    </row>
    <row r="281" spans="30:30" ht="15.95" customHeight="1">
      <c r="AD281" s="91" t="s">
        <v>408</v>
      </c>
    </row>
    <row r="282" spans="30:30" ht="15.95" customHeight="1">
      <c r="AD282" s="91" t="s">
        <v>408</v>
      </c>
    </row>
    <row r="283" spans="30:30" ht="15.95" customHeight="1">
      <c r="AD283" s="91" t="s">
        <v>408</v>
      </c>
    </row>
    <row r="284" spans="30:30" ht="15.95" customHeight="1">
      <c r="AD284" s="91" t="s">
        <v>408</v>
      </c>
    </row>
    <row r="285" spans="30:30" ht="15.95" customHeight="1">
      <c r="AD285" s="91" t="s">
        <v>408</v>
      </c>
    </row>
    <row r="286" spans="30:30" ht="15.95" customHeight="1">
      <c r="AD286" s="91" t="s">
        <v>408</v>
      </c>
    </row>
    <row r="287" spans="30:30" ht="15.95" customHeight="1">
      <c r="AD287" s="91" t="s">
        <v>408</v>
      </c>
    </row>
    <row r="288" spans="30:30" ht="15.95" customHeight="1">
      <c r="AD288" s="91" t="s">
        <v>408</v>
      </c>
    </row>
    <row r="289" spans="30:30" ht="15.95" customHeight="1">
      <c r="AD289" s="91" t="s">
        <v>408</v>
      </c>
    </row>
    <row r="290" spans="30:30" ht="15.95" customHeight="1">
      <c r="AD290" s="91" t="s">
        <v>408</v>
      </c>
    </row>
    <row r="291" spans="30:30" ht="15.95" customHeight="1">
      <c r="AD291" s="91" t="s">
        <v>408</v>
      </c>
    </row>
    <row r="292" spans="30:30" ht="15.95" customHeight="1">
      <c r="AD292" s="91" t="s">
        <v>408</v>
      </c>
    </row>
    <row r="293" spans="30:30" ht="15.95" customHeight="1">
      <c r="AD293" s="91" t="s">
        <v>408</v>
      </c>
    </row>
    <row r="294" spans="30:30" ht="15.95" customHeight="1">
      <c r="AD294" s="91" t="s">
        <v>408</v>
      </c>
    </row>
    <row r="295" spans="30:30" ht="15.95" customHeight="1">
      <c r="AD295" s="91" t="s">
        <v>408</v>
      </c>
    </row>
    <row r="296" spans="30:30" ht="15.95" customHeight="1">
      <c r="AD296" s="91" t="s">
        <v>408</v>
      </c>
    </row>
    <row r="297" spans="30:30" ht="15.95" customHeight="1">
      <c r="AD297" s="91" t="s">
        <v>408</v>
      </c>
    </row>
    <row r="298" spans="30:30" ht="15.95" customHeight="1">
      <c r="AD298" s="91" t="s">
        <v>408</v>
      </c>
    </row>
    <row r="299" spans="30:30" ht="15.95" customHeight="1">
      <c r="AD299" s="91" t="s">
        <v>408</v>
      </c>
    </row>
    <row r="300" spans="30:30" ht="15.95" customHeight="1">
      <c r="AD300" s="91" t="s">
        <v>408</v>
      </c>
    </row>
    <row r="301" spans="30:30" ht="15.95" customHeight="1">
      <c r="AD301" s="91" t="s">
        <v>408</v>
      </c>
    </row>
    <row r="302" spans="30:30" ht="15.95" customHeight="1">
      <c r="AD302" s="91" t="s">
        <v>408</v>
      </c>
    </row>
    <row r="303" spans="30:30" ht="15.95" customHeight="1">
      <c r="AD303" s="91" t="s">
        <v>408</v>
      </c>
    </row>
    <row r="304" spans="30:30" ht="15.95" customHeight="1">
      <c r="AD304" s="91" t="s">
        <v>408</v>
      </c>
    </row>
    <row r="305" spans="30:30" ht="15.95" customHeight="1">
      <c r="AD305" s="91" t="s">
        <v>408</v>
      </c>
    </row>
    <row r="306" spans="30:30" ht="15.95" customHeight="1">
      <c r="AD306" s="91" t="s">
        <v>408</v>
      </c>
    </row>
    <row r="307" spans="30:30" ht="15.95" customHeight="1">
      <c r="AD307" s="91" t="s">
        <v>408</v>
      </c>
    </row>
    <row r="308" spans="30:30" ht="15.95" customHeight="1">
      <c r="AD308" s="91" t="s">
        <v>408</v>
      </c>
    </row>
    <row r="309" spans="30:30" ht="15.95" customHeight="1">
      <c r="AD309" s="91" t="s">
        <v>408</v>
      </c>
    </row>
    <row r="310" spans="30:30" ht="15.95" customHeight="1">
      <c r="AD310" s="91" t="s">
        <v>408</v>
      </c>
    </row>
    <row r="311" spans="30:30" ht="15.95" customHeight="1">
      <c r="AD311" s="91" t="s">
        <v>408</v>
      </c>
    </row>
    <row r="312" spans="30:30" ht="15.95" customHeight="1">
      <c r="AD312" s="91" t="s">
        <v>408</v>
      </c>
    </row>
    <row r="313" spans="30:30" ht="15.95" customHeight="1">
      <c r="AD313" s="91" t="s">
        <v>408</v>
      </c>
    </row>
    <row r="314" spans="30:30" ht="15.95" customHeight="1">
      <c r="AD314" s="91" t="s">
        <v>408</v>
      </c>
    </row>
    <row r="315" spans="30:30" ht="15.95" customHeight="1">
      <c r="AD315" s="91" t="s">
        <v>408</v>
      </c>
    </row>
    <row r="316" spans="30:30" ht="15.95" customHeight="1">
      <c r="AD316" s="91" t="s">
        <v>408</v>
      </c>
    </row>
    <row r="317" spans="30:30" ht="15.95" customHeight="1">
      <c r="AD317" s="91" t="s">
        <v>408</v>
      </c>
    </row>
    <row r="318" spans="30:30" ht="15.95" customHeight="1">
      <c r="AD318" s="91" t="s">
        <v>408</v>
      </c>
    </row>
    <row r="319" spans="30:30" ht="15.95" customHeight="1">
      <c r="AD319" s="91" t="s">
        <v>408</v>
      </c>
    </row>
    <row r="320" spans="30:30" ht="15.95" customHeight="1">
      <c r="AD320" s="91" t="s">
        <v>408</v>
      </c>
    </row>
    <row r="321" spans="30:30" ht="15.95" customHeight="1">
      <c r="AD321" s="91" t="s">
        <v>408</v>
      </c>
    </row>
    <row r="322" spans="30:30" ht="15.95" customHeight="1">
      <c r="AD322" s="91" t="s">
        <v>408</v>
      </c>
    </row>
    <row r="323" spans="30:30" ht="15.95" customHeight="1">
      <c r="AD323" s="91" t="s">
        <v>408</v>
      </c>
    </row>
    <row r="324" spans="30:30" ht="15.95" customHeight="1">
      <c r="AD324" s="91" t="s">
        <v>408</v>
      </c>
    </row>
    <row r="325" spans="30:30" ht="15.95" customHeight="1">
      <c r="AD325" s="91" t="s">
        <v>408</v>
      </c>
    </row>
    <row r="326" spans="30:30" ht="15.95" customHeight="1">
      <c r="AD326" s="91" t="s">
        <v>408</v>
      </c>
    </row>
    <row r="327" spans="30:30" ht="15.95" customHeight="1">
      <c r="AD327" s="91" t="s">
        <v>408</v>
      </c>
    </row>
    <row r="328" spans="30:30" ht="15.95" customHeight="1">
      <c r="AD328" s="91" t="s">
        <v>408</v>
      </c>
    </row>
    <row r="329" spans="30:30" ht="15.95" customHeight="1">
      <c r="AD329" s="91" t="s">
        <v>408</v>
      </c>
    </row>
    <row r="330" spans="30:30" ht="15.95" customHeight="1">
      <c r="AD330" s="91" t="s">
        <v>408</v>
      </c>
    </row>
    <row r="331" spans="30:30" ht="15.95" customHeight="1">
      <c r="AD331" s="91" t="s">
        <v>408</v>
      </c>
    </row>
    <row r="332" spans="30:30" ht="15.95" customHeight="1">
      <c r="AD332" s="91" t="s">
        <v>408</v>
      </c>
    </row>
    <row r="333" spans="30:30" ht="15.95" customHeight="1">
      <c r="AD333" s="91" t="s">
        <v>408</v>
      </c>
    </row>
    <row r="334" spans="30:30" ht="15.95" customHeight="1">
      <c r="AD334" s="91" t="s">
        <v>408</v>
      </c>
    </row>
    <row r="335" spans="30:30" ht="15.95" customHeight="1">
      <c r="AD335" s="91" t="s">
        <v>408</v>
      </c>
    </row>
    <row r="336" spans="30:30" ht="15.95" customHeight="1">
      <c r="AD336" s="91" t="s">
        <v>408</v>
      </c>
    </row>
    <row r="337" spans="30:30" ht="15.95" customHeight="1">
      <c r="AD337" s="91" t="s">
        <v>408</v>
      </c>
    </row>
    <row r="338" spans="30:30" ht="15.95" customHeight="1">
      <c r="AD338" s="91" t="s">
        <v>408</v>
      </c>
    </row>
    <row r="339" spans="30:30" ht="15.95" customHeight="1">
      <c r="AD339" s="91" t="s">
        <v>408</v>
      </c>
    </row>
    <row r="340" spans="30:30" ht="15.95" customHeight="1">
      <c r="AD340" s="91" t="s">
        <v>408</v>
      </c>
    </row>
    <row r="341" spans="30:30" ht="15.95" customHeight="1">
      <c r="AD341" s="91" t="s">
        <v>408</v>
      </c>
    </row>
    <row r="342" spans="30:30" ht="15.95" customHeight="1">
      <c r="AD342" s="91" t="s">
        <v>408</v>
      </c>
    </row>
    <row r="343" spans="30:30" ht="15.95" customHeight="1">
      <c r="AD343" s="91" t="s">
        <v>408</v>
      </c>
    </row>
    <row r="344" spans="30:30" ht="15.95" customHeight="1">
      <c r="AD344" s="91" t="s">
        <v>408</v>
      </c>
    </row>
    <row r="345" spans="30:30" ht="15.95" customHeight="1">
      <c r="AD345" s="91" t="s">
        <v>408</v>
      </c>
    </row>
    <row r="346" spans="30:30" ht="15.95" customHeight="1">
      <c r="AD346" s="91" t="s">
        <v>408</v>
      </c>
    </row>
    <row r="347" spans="30:30" ht="15.95" customHeight="1">
      <c r="AD347" s="91" t="s">
        <v>408</v>
      </c>
    </row>
    <row r="348" spans="30:30" ht="15.95" customHeight="1">
      <c r="AD348" s="91" t="s">
        <v>408</v>
      </c>
    </row>
    <row r="349" spans="30:30" ht="15.95" customHeight="1">
      <c r="AD349" s="91" t="s">
        <v>408</v>
      </c>
    </row>
    <row r="350" spans="30:30" ht="15.95" customHeight="1">
      <c r="AD350" s="91" t="s">
        <v>408</v>
      </c>
    </row>
    <row r="351" spans="30:30" ht="15.95" customHeight="1">
      <c r="AD351" s="91" t="s">
        <v>408</v>
      </c>
    </row>
    <row r="352" spans="30:30" ht="15.95" customHeight="1">
      <c r="AD352" s="91" t="s">
        <v>408</v>
      </c>
    </row>
    <row r="353" spans="30:30" ht="15.95" customHeight="1">
      <c r="AD353" s="91" t="s">
        <v>408</v>
      </c>
    </row>
    <row r="354" spans="30:30" ht="15.95" customHeight="1">
      <c r="AD354" s="91" t="s">
        <v>408</v>
      </c>
    </row>
    <row r="355" spans="30:30" ht="15.95" customHeight="1">
      <c r="AD355" s="91" t="s">
        <v>408</v>
      </c>
    </row>
    <row r="356" spans="30:30" ht="15.95" customHeight="1">
      <c r="AD356" s="91" t="s">
        <v>408</v>
      </c>
    </row>
    <row r="357" spans="30:30" ht="15.95" customHeight="1">
      <c r="AD357" s="91" t="s">
        <v>408</v>
      </c>
    </row>
    <row r="358" spans="30:30" ht="15.95" customHeight="1">
      <c r="AD358" s="91" t="s">
        <v>408</v>
      </c>
    </row>
    <row r="359" spans="30:30" ht="15.95" customHeight="1">
      <c r="AD359" s="91" t="s">
        <v>408</v>
      </c>
    </row>
    <row r="360" spans="30:30" ht="15.95" customHeight="1">
      <c r="AD360" s="91" t="s">
        <v>408</v>
      </c>
    </row>
    <row r="361" spans="30:30" ht="15.95" customHeight="1">
      <c r="AD361" s="91" t="s">
        <v>408</v>
      </c>
    </row>
    <row r="362" spans="30:30" ht="15.95" customHeight="1">
      <c r="AD362" s="91" t="s">
        <v>408</v>
      </c>
    </row>
    <row r="363" spans="30:30" ht="15.95" customHeight="1">
      <c r="AD363" s="91" t="s">
        <v>408</v>
      </c>
    </row>
    <row r="364" spans="30:30" ht="15.95" customHeight="1">
      <c r="AD364" s="91" t="s">
        <v>408</v>
      </c>
    </row>
    <row r="365" spans="30:30" ht="15.95" customHeight="1">
      <c r="AD365" s="91" t="s">
        <v>408</v>
      </c>
    </row>
    <row r="366" spans="30:30" ht="15.95" customHeight="1">
      <c r="AD366" s="91" t="s">
        <v>408</v>
      </c>
    </row>
    <row r="367" spans="30:30" ht="15.95" customHeight="1">
      <c r="AD367" s="91" t="s">
        <v>408</v>
      </c>
    </row>
    <row r="368" spans="30:30" ht="15.95" customHeight="1">
      <c r="AD368" s="91" t="s">
        <v>408</v>
      </c>
    </row>
    <row r="369" spans="30:30" ht="15.95" customHeight="1">
      <c r="AD369" s="91" t="s">
        <v>408</v>
      </c>
    </row>
    <row r="370" spans="30:30" ht="15.95" customHeight="1">
      <c r="AD370" s="91" t="s">
        <v>408</v>
      </c>
    </row>
    <row r="371" spans="30:30" ht="15.95" customHeight="1">
      <c r="AD371" s="91" t="s">
        <v>408</v>
      </c>
    </row>
    <row r="372" spans="30:30" ht="15.95" customHeight="1">
      <c r="AD372" s="91" t="s">
        <v>408</v>
      </c>
    </row>
    <row r="373" spans="30:30" ht="15.95" customHeight="1">
      <c r="AD373" s="91" t="s">
        <v>408</v>
      </c>
    </row>
    <row r="374" spans="30:30" ht="15.95" customHeight="1">
      <c r="AD374" s="91" t="s">
        <v>408</v>
      </c>
    </row>
    <row r="375" spans="30:30" ht="15.95" customHeight="1">
      <c r="AD375" s="91" t="s">
        <v>408</v>
      </c>
    </row>
    <row r="376" spans="30:30" ht="15.95" customHeight="1">
      <c r="AD376" s="91" t="s">
        <v>408</v>
      </c>
    </row>
    <row r="377" spans="30:30" ht="15.95" customHeight="1">
      <c r="AD377" s="91" t="s">
        <v>408</v>
      </c>
    </row>
    <row r="378" spans="30:30" ht="15.95" customHeight="1">
      <c r="AD378" s="91" t="s">
        <v>408</v>
      </c>
    </row>
    <row r="379" spans="30:30" ht="15.95" customHeight="1">
      <c r="AD379" s="91" t="s">
        <v>408</v>
      </c>
    </row>
    <row r="380" spans="30:30" ht="15.95" customHeight="1">
      <c r="AD380" s="91" t="s">
        <v>408</v>
      </c>
    </row>
    <row r="381" spans="30:30" ht="15.95" customHeight="1">
      <c r="AD381" s="91" t="s">
        <v>408</v>
      </c>
    </row>
    <row r="382" spans="30:30" ht="15.95" customHeight="1">
      <c r="AD382" s="91" t="s">
        <v>408</v>
      </c>
    </row>
    <row r="383" spans="30:30" ht="15.95" customHeight="1">
      <c r="AD383" s="91" t="s">
        <v>408</v>
      </c>
    </row>
    <row r="384" spans="30:30" ht="15.95" customHeight="1">
      <c r="AD384" s="91" t="s">
        <v>408</v>
      </c>
    </row>
    <row r="385" spans="30:30" ht="15.95" customHeight="1">
      <c r="AD385" s="91" t="s">
        <v>408</v>
      </c>
    </row>
    <row r="386" spans="30:30" ht="15.95" customHeight="1">
      <c r="AD386" s="91" t="s">
        <v>408</v>
      </c>
    </row>
    <row r="387" spans="30:30" ht="15.95" customHeight="1">
      <c r="AD387" s="91" t="s">
        <v>408</v>
      </c>
    </row>
    <row r="388" spans="30:30" ht="15.95" customHeight="1">
      <c r="AD388" s="91" t="s">
        <v>408</v>
      </c>
    </row>
    <row r="389" spans="30:30" ht="15.95" customHeight="1">
      <c r="AD389" s="91" t="s">
        <v>408</v>
      </c>
    </row>
    <row r="390" spans="30:30" ht="15.95" customHeight="1">
      <c r="AD390" s="91" t="s">
        <v>408</v>
      </c>
    </row>
    <row r="391" spans="30:30" ht="15.95" customHeight="1">
      <c r="AD391" s="91" t="s">
        <v>408</v>
      </c>
    </row>
    <row r="392" spans="30:30" ht="15.95" customHeight="1">
      <c r="AD392" s="91" t="s">
        <v>408</v>
      </c>
    </row>
    <row r="393" spans="30:30" ht="15.95" customHeight="1">
      <c r="AD393" s="91" t="s">
        <v>408</v>
      </c>
    </row>
    <row r="394" spans="30:30" ht="15.95" customHeight="1">
      <c r="AD394" s="91" t="s">
        <v>408</v>
      </c>
    </row>
    <row r="395" spans="30:30" ht="15.95" customHeight="1">
      <c r="AD395" s="91" t="s">
        <v>408</v>
      </c>
    </row>
    <row r="396" spans="30:30" ht="15.95" customHeight="1">
      <c r="AD396" s="91" t="s">
        <v>408</v>
      </c>
    </row>
    <row r="397" spans="30:30" ht="15.95" customHeight="1">
      <c r="AD397" s="91" t="s">
        <v>408</v>
      </c>
    </row>
    <row r="398" spans="30:30" ht="15.95" customHeight="1">
      <c r="AD398" s="91" t="s">
        <v>408</v>
      </c>
    </row>
    <row r="399" spans="30:30" ht="15.95" customHeight="1">
      <c r="AD399" s="91" t="s">
        <v>408</v>
      </c>
    </row>
    <row r="400" spans="30:30" ht="15.95" customHeight="1">
      <c r="AD400" s="91" t="s">
        <v>408</v>
      </c>
    </row>
    <row r="401" spans="30:30" ht="15.95" customHeight="1">
      <c r="AD401" s="91" t="s">
        <v>408</v>
      </c>
    </row>
    <row r="402" spans="30:30" ht="15.95" customHeight="1">
      <c r="AD402" s="91" t="s">
        <v>408</v>
      </c>
    </row>
    <row r="403" spans="30:30" ht="15.95" customHeight="1">
      <c r="AD403" s="91" t="s">
        <v>408</v>
      </c>
    </row>
    <row r="404" spans="30:30" ht="15.95" customHeight="1">
      <c r="AD404" s="91" t="s">
        <v>408</v>
      </c>
    </row>
    <row r="405" spans="30:30" ht="15.95" customHeight="1">
      <c r="AD405" s="91" t="s">
        <v>408</v>
      </c>
    </row>
    <row r="406" spans="30:30" ht="15.95" customHeight="1">
      <c r="AD406" s="91" t="s">
        <v>408</v>
      </c>
    </row>
    <row r="407" spans="30:30" ht="15.95" customHeight="1">
      <c r="AD407" s="91" t="s">
        <v>408</v>
      </c>
    </row>
    <row r="408" spans="30:30" ht="15.95" customHeight="1">
      <c r="AD408" s="91" t="s">
        <v>408</v>
      </c>
    </row>
    <row r="409" spans="30:30" ht="15.95" customHeight="1">
      <c r="AD409" s="91" t="s">
        <v>408</v>
      </c>
    </row>
    <row r="410" spans="30:30" ht="15.95" customHeight="1">
      <c r="AD410" s="91" t="s">
        <v>408</v>
      </c>
    </row>
    <row r="411" spans="30:30" ht="15.95" customHeight="1">
      <c r="AD411" s="91" t="s">
        <v>408</v>
      </c>
    </row>
    <row r="412" spans="30:30" ht="15.95" customHeight="1">
      <c r="AD412" s="91" t="s">
        <v>408</v>
      </c>
    </row>
    <row r="413" spans="30:30" ht="15.95" customHeight="1">
      <c r="AD413" s="91" t="s">
        <v>408</v>
      </c>
    </row>
    <row r="414" spans="30:30" ht="15.95" customHeight="1">
      <c r="AD414" s="91" t="s">
        <v>408</v>
      </c>
    </row>
    <row r="415" spans="30:30" ht="15.95" customHeight="1">
      <c r="AD415" s="91" t="s">
        <v>408</v>
      </c>
    </row>
    <row r="416" spans="30:30" ht="15.95" customHeight="1">
      <c r="AD416" s="91" t="s">
        <v>408</v>
      </c>
    </row>
    <row r="417" spans="30:30" ht="15.95" customHeight="1">
      <c r="AD417" s="91" t="s">
        <v>408</v>
      </c>
    </row>
    <row r="418" spans="30:30" ht="15.95" customHeight="1">
      <c r="AD418" s="91" t="s">
        <v>408</v>
      </c>
    </row>
    <row r="419" spans="30:30" ht="15.95" customHeight="1">
      <c r="AD419" s="91" t="s">
        <v>408</v>
      </c>
    </row>
    <row r="420" spans="30:30" ht="15.95" customHeight="1">
      <c r="AD420" s="91" t="s">
        <v>408</v>
      </c>
    </row>
    <row r="421" spans="30:30" ht="15.95" customHeight="1">
      <c r="AD421" s="91" t="s">
        <v>408</v>
      </c>
    </row>
    <row r="422" spans="30:30" ht="15.95" customHeight="1">
      <c r="AD422" s="91" t="s">
        <v>408</v>
      </c>
    </row>
    <row r="423" spans="30:30" ht="15.95" customHeight="1">
      <c r="AD423" s="91" t="s">
        <v>408</v>
      </c>
    </row>
    <row r="424" spans="30:30" ht="15.95" customHeight="1">
      <c r="AD424" s="91" t="s">
        <v>408</v>
      </c>
    </row>
    <row r="425" spans="30:30" ht="15.95" customHeight="1">
      <c r="AD425" s="91" t="s">
        <v>408</v>
      </c>
    </row>
    <row r="426" spans="30:30" ht="15.95" customHeight="1">
      <c r="AD426" s="91" t="s">
        <v>408</v>
      </c>
    </row>
    <row r="427" spans="30:30" ht="15.95" customHeight="1">
      <c r="AD427" s="91" t="s">
        <v>408</v>
      </c>
    </row>
    <row r="428" spans="30:30" ht="15.95" customHeight="1">
      <c r="AD428" s="91" t="s">
        <v>408</v>
      </c>
    </row>
    <row r="429" spans="30:30" ht="15.95" customHeight="1">
      <c r="AD429" s="91" t="s">
        <v>408</v>
      </c>
    </row>
    <row r="430" spans="30:30" ht="15.95" customHeight="1">
      <c r="AD430" s="91" t="s">
        <v>408</v>
      </c>
    </row>
    <row r="431" spans="30:30" ht="15.95" customHeight="1">
      <c r="AD431" s="91" t="s">
        <v>408</v>
      </c>
    </row>
    <row r="432" spans="30:30" ht="15.95" customHeight="1">
      <c r="AD432" s="91" t="s">
        <v>408</v>
      </c>
    </row>
    <row r="433" spans="30:30" ht="15.95" customHeight="1">
      <c r="AD433" s="91" t="s">
        <v>408</v>
      </c>
    </row>
    <row r="434" spans="30:30" ht="15.95" customHeight="1">
      <c r="AD434" s="91" t="s">
        <v>408</v>
      </c>
    </row>
    <row r="435" spans="30:30" ht="15.95" customHeight="1">
      <c r="AD435" s="91" t="s">
        <v>408</v>
      </c>
    </row>
    <row r="436" spans="30:30" ht="15.95" customHeight="1">
      <c r="AD436" s="91" t="s">
        <v>408</v>
      </c>
    </row>
    <row r="437" spans="30:30" ht="15.95" customHeight="1">
      <c r="AD437" s="91" t="s">
        <v>408</v>
      </c>
    </row>
    <row r="438" spans="30:30" ht="15.95" customHeight="1">
      <c r="AD438" s="91" t="s">
        <v>408</v>
      </c>
    </row>
    <row r="439" spans="30:30" ht="15.95" customHeight="1">
      <c r="AD439" s="91" t="s">
        <v>408</v>
      </c>
    </row>
    <row r="440" spans="30:30" ht="15.95" customHeight="1">
      <c r="AD440" s="91" t="s">
        <v>408</v>
      </c>
    </row>
    <row r="441" spans="30:30" ht="15.95" customHeight="1">
      <c r="AD441" s="91" t="s">
        <v>408</v>
      </c>
    </row>
    <row r="442" spans="30:30" ht="15.95" customHeight="1">
      <c r="AD442" s="91" t="s">
        <v>408</v>
      </c>
    </row>
    <row r="443" spans="30:30" ht="15.95" customHeight="1">
      <c r="AD443" s="91" t="s">
        <v>408</v>
      </c>
    </row>
    <row r="444" spans="30:30" ht="15.95" customHeight="1">
      <c r="AD444" s="91" t="s">
        <v>408</v>
      </c>
    </row>
    <row r="445" spans="30:30" ht="15.95" customHeight="1">
      <c r="AD445" s="91" t="s">
        <v>408</v>
      </c>
    </row>
    <row r="446" spans="30:30" ht="15.95" customHeight="1">
      <c r="AD446" s="91" t="s">
        <v>408</v>
      </c>
    </row>
    <row r="447" spans="30:30" ht="15.95" customHeight="1">
      <c r="AD447" s="91" t="s">
        <v>408</v>
      </c>
    </row>
    <row r="448" spans="30:30" ht="15.95" customHeight="1">
      <c r="AD448" s="91" t="s">
        <v>408</v>
      </c>
    </row>
    <row r="449" spans="30:30" ht="15.95" customHeight="1">
      <c r="AD449" s="91" t="s">
        <v>408</v>
      </c>
    </row>
    <row r="450" spans="30:30" ht="15.95" customHeight="1">
      <c r="AD450" s="91" t="s">
        <v>408</v>
      </c>
    </row>
    <row r="451" spans="30:30" ht="15.95" customHeight="1">
      <c r="AD451" s="91" t="s">
        <v>408</v>
      </c>
    </row>
    <row r="452" spans="30:30" ht="15.95" customHeight="1">
      <c r="AD452" s="91" t="s">
        <v>408</v>
      </c>
    </row>
    <row r="453" spans="30:30" ht="15.95" customHeight="1">
      <c r="AD453" s="91" t="s">
        <v>408</v>
      </c>
    </row>
    <row r="454" spans="30:30" ht="15.95" customHeight="1">
      <c r="AD454" s="91" t="s">
        <v>408</v>
      </c>
    </row>
    <row r="455" spans="30:30" ht="15.95" customHeight="1">
      <c r="AD455" s="91" t="s">
        <v>408</v>
      </c>
    </row>
    <row r="456" spans="30:30" ht="15.95" customHeight="1">
      <c r="AD456" s="91" t="s">
        <v>408</v>
      </c>
    </row>
    <row r="457" spans="30:30" ht="15.95" customHeight="1">
      <c r="AD457" s="91" t="s">
        <v>408</v>
      </c>
    </row>
    <row r="458" spans="30:30" ht="15.95" customHeight="1">
      <c r="AD458" s="91" t="s">
        <v>408</v>
      </c>
    </row>
    <row r="459" spans="30:30" ht="15.95" customHeight="1">
      <c r="AD459" s="91" t="s">
        <v>408</v>
      </c>
    </row>
    <row r="460" spans="30:30" ht="15.95" customHeight="1">
      <c r="AD460" s="91" t="s">
        <v>408</v>
      </c>
    </row>
    <row r="461" spans="30:30" ht="15.95" customHeight="1">
      <c r="AD461" s="91" t="s">
        <v>408</v>
      </c>
    </row>
    <row r="462" spans="30:30" ht="15.95" customHeight="1">
      <c r="AD462" s="91" t="s">
        <v>408</v>
      </c>
    </row>
    <row r="463" spans="30:30" ht="15.95" customHeight="1">
      <c r="AD463" s="91" t="s">
        <v>408</v>
      </c>
    </row>
    <row r="464" spans="30:30" ht="15.95" customHeight="1">
      <c r="AD464" s="91" t="s">
        <v>408</v>
      </c>
    </row>
    <row r="465" spans="30:30" ht="15.95" customHeight="1">
      <c r="AD465" s="91" t="s">
        <v>408</v>
      </c>
    </row>
    <row r="466" spans="30:30" ht="15.95" customHeight="1">
      <c r="AD466" s="91" t="s">
        <v>408</v>
      </c>
    </row>
    <row r="467" spans="30:30" ht="15.95" customHeight="1">
      <c r="AD467" s="91" t="s">
        <v>408</v>
      </c>
    </row>
    <row r="468" spans="30:30" ht="15.95" customHeight="1">
      <c r="AD468" s="91" t="s">
        <v>408</v>
      </c>
    </row>
    <row r="469" spans="30:30" ht="15.95" customHeight="1">
      <c r="AD469" s="91" t="s">
        <v>408</v>
      </c>
    </row>
    <row r="470" spans="30:30" ht="15.95" customHeight="1">
      <c r="AD470" s="91" t="s">
        <v>408</v>
      </c>
    </row>
    <row r="471" spans="30:30" ht="15.95" customHeight="1">
      <c r="AD471" s="91" t="s">
        <v>408</v>
      </c>
    </row>
    <row r="472" spans="30:30" ht="15.95" customHeight="1">
      <c r="AD472" s="91" t="s">
        <v>408</v>
      </c>
    </row>
    <row r="473" spans="30:30" ht="15.95" customHeight="1">
      <c r="AD473" s="91" t="s">
        <v>408</v>
      </c>
    </row>
    <row r="474" spans="30:30" ht="15.95" customHeight="1">
      <c r="AD474" s="91" t="s">
        <v>408</v>
      </c>
    </row>
    <row r="475" spans="30:30" ht="15.95" customHeight="1">
      <c r="AD475" s="91" t="s">
        <v>408</v>
      </c>
    </row>
    <row r="476" spans="30:30" ht="15.95" customHeight="1">
      <c r="AD476" s="91" t="s">
        <v>408</v>
      </c>
    </row>
    <row r="477" spans="30:30" ht="15.95" customHeight="1">
      <c r="AD477" s="91" t="s">
        <v>408</v>
      </c>
    </row>
    <row r="478" spans="30:30" ht="15.95" customHeight="1">
      <c r="AD478" s="91" t="s">
        <v>408</v>
      </c>
    </row>
    <row r="479" spans="30:30" ht="15.95" customHeight="1">
      <c r="AD479" s="91" t="s">
        <v>408</v>
      </c>
    </row>
    <row r="480" spans="30:30" ht="15.95" customHeight="1">
      <c r="AD480" s="91" t="s">
        <v>408</v>
      </c>
    </row>
    <row r="481" spans="30:30" ht="15.95" customHeight="1">
      <c r="AD481" s="91" t="s">
        <v>408</v>
      </c>
    </row>
    <row r="482" spans="30:30" ht="15.95" customHeight="1">
      <c r="AD482" s="91" t="s">
        <v>408</v>
      </c>
    </row>
    <row r="483" spans="30:30" ht="15.95" customHeight="1">
      <c r="AD483" s="91" t="s">
        <v>408</v>
      </c>
    </row>
    <row r="484" spans="30:30" ht="15.95" customHeight="1">
      <c r="AD484" s="91" t="s">
        <v>408</v>
      </c>
    </row>
    <row r="485" spans="30:30" ht="15.95" customHeight="1">
      <c r="AD485" s="91" t="s">
        <v>408</v>
      </c>
    </row>
    <row r="486" spans="30:30" ht="15.95" customHeight="1">
      <c r="AD486" s="91" t="s">
        <v>408</v>
      </c>
    </row>
    <row r="487" spans="30:30" ht="15.95" customHeight="1">
      <c r="AD487" s="91" t="s">
        <v>408</v>
      </c>
    </row>
    <row r="488" spans="30:30" ht="15.95" customHeight="1">
      <c r="AD488" s="91" t="s">
        <v>408</v>
      </c>
    </row>
    <row r="489" spans="30:30" ht="15.95" customHeight="1">
      <c r="AD489" s="91" t="s">
        <v>408</v>
      </c>
    </row>
    <row r="490" spans="30:30" ht="15.95" customHeight="1">
      <c r="AD490" s="91" t="s">
        <v>408</v>
      </c>
    </row>
    <row r="491" spans="30:30" ht="15.95" customHeight="1">
      <c r="AD491" s="91" t="s">
        <v>408</v>
      </c>
    </row>
    <row r="492" spans="30:30" ht="15.95" customHeight="1">
      <c r="AD492" s="91" t="s">
        <v>408</v>
      </c>
    </row>
    <row r="493" spans="30:30" ht="15.95" customHeight="1">
      <c r="AD493" s="91" t="s">
        <v>408</v>
      </c>
    </row>
    <row r="494" spans="30:30" ht="15.95" customHeight="1">
      <c r="AD494" s="91" t="s">
        <v>408</v>
      </c>
    </row>
    <row r="495" spans="30:30" ht="15.95" customHeight="1">
      <c r="AD495" s="91" t="s">
        <v>408</v>
      </c>
    </row>
    <row r="496" spans="30:30" ht="15.95" customHeight="1">
      <c r="AD496" s="91" t="s">
        <v>408</v>
      </c>
    </row>
    <row r="497" spans="30:30" ht="15.95" customHeight="1">
      <c r="AD497" s="91" t="s">
        <v>408</v>
      </c>
    </row>
    <row r="498" spans="30:30" ht="15.95" customHeight="1">
      <c r="AD498" s="91" t="s">
        <v>408</v>
      </c>
    </row>
    <row r="499" spans="30:30" ht="15.95" customHeight="1">
      <c r="AD499" s="91" t="s">
        <v>408</v>
      </c>
    </row>
    <row r="500" spans="30:30" ht="15.95" customHeight="1">
      <c r="AD500" s="91" t="s">
        <v>408</v>
      </c>
    </row>
    <row r="501" spans="30:30" ht="15.95" customHeight="1">
      <c r="AD501" s="91" t="s">
        <v>408</v>
      </c>
    </row>
    <row r="502" spans="30:30" ht="15.95" customHeight="1">
      <c r="AD502" s="91" t="s">
        <v>408</v>
      </c>
    </row>
    <row r="503" spans="30:30" ht="15.95" customHeight="1">
      <c r="AD503" s="91" t="s">
        <v>408</v>
      </c>
    </row>
    <row r="504" spans="30:30" ht="15.95" customHeight="1">
      <c r="AD504" s="91" t="s">
        <v>408</v>
      </c>
    </row>
    <row r="505" spans="30:30" ht="15.95" customHeight="1">
      <c r="AD505" s="91" t="s">
        <v>408</v>
      </c>
    </row>
    <row r="506" spans="30:30" ht="15.95" customHeight="1">
      <c r="AD506" s="91" t="s">
        <v>408</v>
      </c>
    </row>
    <row r="507" spans="30:30" ht="15.95" customHeight="1">
      <c r="AD507" s="91" t="s">
        <v>408</v>
      </c>
    </row>
    <row r="508" spans="30:30" ht="15.95" customHeight="1">
      <c r="AD508" s="91" t="s">
        <v>408</v>
      </c>
    </row>
    <row r="509" spans="30:30" ht="15.95" customHeight="1">
      <c r="AD509" s="91" t="s">
        <v>408</v>
      </c>
    </row>
    <row r="510" spans="30:30" ht="15.95" customHeight="1">
      <c r="AD510" s="91" t="s">
        <v>408</v>
      </c>
    </row>
    <row r="511" spans="30:30" ht="15.95" customHeight="1">
      <c r="AD511" s="91" t="s">
        <v>408</v>
      </c>
    </row>
    <row r="512" spans="30:30" ht="15.95" customHeight="1">
      <c r="AD512" s="91" t="s">
        <v>408</v>
      </c>
    </row>
    <row r="513" spans="30:30" ht="15.95" customHeight="1">
      <c r="AD513" s="91" t="s">
        <v>408</v>
      </c>
    </row>
    <row r="514" spans="30:30" ht="15.95" customHeight="1">
      <c r="AD514" s="91" t="s">
        <v>408</v>
      </c>
    </row>
    <row r="515" spans="30:30" ht="15.95" customHeight="1">
      <c r="AD515" s="91" t="s">
        <v>408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Z44:Z46 T44:T46 N44:N46 H44:H46 AF44:AF46 AL45:AL46 T25:T30 N25:N30 H25:H30 Z25:Z30 AF25:AF30 H33:H41 T33:T41 AF33:AF41 T9:T12 N10:N12 H9:H12 Z9:Z12 AF9:AF12 AL9:AL12 Z33:Z41 AL34:AL41 N33:N41 H15:H22 H49:H54 N15:N22 N49:N54 T15:T22 T49:T54 AL49:AL54 Z15:Z22 Z49:Z54 AF15:AF22 AF49:AF54 AL15:AL22 AL25:AL30">
    <cfRule type="cellIs" dxfId="34" priority="4" stopIfTrue="1" operator="greaterThan">
      <formula>G9</formula>
    </cfRule>
  </conditionalFormatting>
  <conditionalFormatting sqref="N9">
    <cfRule type="cellIs" dxfId="33" priority="3" stopIfTrue="1" operator="greaterThan">
      <formula>M9</formula>
    </cfRule>
  </conditionalFormatting>
  <conditionalFormatting sqref="AL33">
    <cfRule type="cellIs" dxfId="32" priority="2" stopIfTrue="1" operator="greaterThan">
      <formula>AK33</formula>
    </cfRule>
  </conditionalFormatting>
  <conditionalFormatting sqref="AL44">
    <cfRule type="cellIs" dxfId="31" priority="1" stopIfTrue="1" operator="greaterThan">
      <formula>AK44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33 AL44" xr:uid="{C6510AE2-04F1-4918-97FC-91E82EEA5FAB}">
      <formula1>AK33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N28" sqref="N28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5" width="10.25" style="249" hidden="1" customWidth="1"/>
    <col min="46" max="46" width="8.875" style="91" customWidth="1"/>
    <col min="47" max="16384" width="8.875" style="91"/>
  </cols>
  <sheetData>
    <row r="1" spans="1:47" s="124" customFormat="1" ht="22.5" customHeight="1">
      <c r="A1" s="102"/>
      <c r="B1" s="122" t="s">
        <v>906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05">
        <v>45748</v>
      </c>
      <c r="AL1" s="605"/>
      <c r="AM1" s="605"/>
      <c r="AO1" s="246"/>
      <c r="AP1" s="246"/>
      <c r="AQ1" s="246"/>
      <c r="AR1" s="246"/>
      <c r="AS1" s="246"/>
    </row>
    <row r="2" spans="1:47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137</v>
      </c>
      <c r="AK2" s="103" t="s">
        <v>181</v>
      </c>
      <c r="AL2" s="606">
        <f>入力!N7</f>
        <v>0</v>
      </c>
      <c r="AM2" s="606"/>
      <c r="AO2" s="247"/>
      <c r="AP2" s="247"/>
      <c r="AQ2" s="247"/>
      <c r="AR2" s="247"/>
      <c r="AS2" s="247"/>
    </row>
    <row r="3" spans="1:47" ht="19.5" customHeight="1">
      <c r="B3" s="134" t="s">
        <v>182</v>
      </c>
      <c r="C3" s="135"/>
      <c r="D3" s="134" t="s">
        <v>183</v>
      </c>
      <c r="E3" s="136"/>
      <c r="F3" s="137"/>
      <c r="G3" s="134" t="s">
        <v>184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185</v>
      </c>
      <c r="T3" s="134" t="s">
        <v>186</v>
      </c>
      <c r="U3" s="136"/>
      <c r="V3" s="134" t="s">
        <v>187</v>
      </c>
      <c r="W3" s="138"/>
      <c r="X3" s="138"/>
      <c r="Y3" s="138"/>
      <c r="Z3" s="139"/>
      <c r="AA3" s="136" t="s">
        <v>188</v>
      </c>
      <c r="AB3" s="142" t="s">
        <v>189</v>
      </c>
      <c r="AC3" s="142"/>
      <c r="AD3" s="142"/>
      <c r="AE3" s="103"/>
      <c r="AF3" s="143"/>
      <c r="AG3" s="143"/>
      <c r="AH3" s="144"/>
      <c r="AK3" s="145"/>
      <c r="AL3" s="145"/>
      <c r="AM3" s="146" t="s">
        <v>190</v>
      </c>
      <c r="AO3" s="248"/>
    </row>
    <row r="4" spans="1:47" ht="15.75" customHeight="1">
      <c r="B4" s="590">
        <f>+入力!F2</f>
        <v>0</v>
      </c>
      <c r="C4" s="591"/>
      <c r="D4" s="594">
        <f>B4</f>
        <v>0</v>
      </c>
      <c r="E4" s="595"/>
      <c r="F4" s="149"/>
      <c r="G4" s="607" t="str">
        <f>CONCATENATE(入力!F3,入力!S3)&amp;"　/　"&amp;入力!F4</f>
        <v>様　/　</v>
      </c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111"/>
      <c r="S4" s="615">
        <f>+入力!F5</f>
        <v>0</v>
      </c>
      <c r="T4" s="611">
        <f>+入力!N5</f>
        <v>0</v>
      </c>
      <c r="U4" s="612"/>
      <c r="V4" s="599">
        <f>+入力!F6</f>
        <v>0</v>
      </c>
      <c r="W4" s="600"/>
      <c r="X4" s="600"/>
      <c r="Y4" s="600"/>
      <c r="Z4" s="600"/>
      <c r="AA4" s="601"/>
      <c r="AB4" s="150"/>
      <c r="AC4" s="150"/>
      <c r="AD4" s="151"/>
      <c r="AE4" s="152"/>
      <c r="AF4" s="152"/>
      <c r="AG4" s="152"/>
      <c r="AH4" s="153"/>
      <c r="AM4" s="146" t="s">
        <v>191</v>
      </c>
      <c r="AN4" s="126"/>
    </row>
    <row r="5" spans="1:47" ht="15.75" customHeight="1" thickBot="1">
      <c r="B5" s="592"/>
      <c r="C5" s="593"/>
      <c r="D5" s="596"/>
      <c r="E5" s="597"/>
      <c r="F5" s="154"/>
      <c r="G5" s="609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112"/>
      <c r="S5" s="616"/>
      <c r="T5" s="613"/>
      <c r="U5" s="614"/>
      <c r="V5" s="602"/>
      <c r="W5" s="603"/>
      <c r="X5" s="603"/>
      <c r="Y5" s="603"/>
      <c r="Z5" s="603"/>
      <c r="AA5" s="604"/>
      <c r="AB5" s="155" t="s">
        <v>192</v>
      </c>
      <c r="AC5" s="150"/>
      <c r="AD5" s="151"/>
      <c r="AE5" s="598">
        <f>入力!M6</f>
        <v>0</v>
      </c>
      <c r="AF5" s="598"/>
      <c r="AG5" s="156" t="s">
        <v>193</v>
      </c>
      <c r="AH5" s="157"/>
      <c r="AM5" s="146" t="s">
        <v>141</v>
      </c>
    </row>
    <row r="6" spans="1:47" ht="9.75" customHeight="1" thickBot="1">
      <c r="M6" s="103"/>
    </row>
    <row r="7" spans="1:47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195</v>
      </c>
      <c r="AI7" s="138"/>
      <c r="AJ7" s="138"/>
      <c r="AK7" s="138"/>
      <c r="AL7" s="138"/>
      <c r="AM7" s="136"/>
    </row>
    <row r="8" spans="1:47" ht="17.25" customHeight="1" thickBot="1">
      <c r="B8" s="162"/>
      <c r="C8" s="163"/>
      <c r="D8" s="164"/>
      <c r="E8" s="165" t="s">
        <v>197</v>
      </c>
      <c r="F8" s="165" t="s">
        <v>198</v>
      </c>
      <c r="G8" s="166" t="s">
        <v>199</v>
      </c>
      <c r="H8" s="166" t="s">
        <v>200</v>
      </c>
      <c r="I8" s="167" t="s">
        <v>201</v>
      </c>
      <c r="J8" s="164"/>
      <c r="K8" s="165" t="s">
        <v>197</v>
      </c>
      <c r="L8" s="165" t="s">
        <v>202</v>
      </c>
      <c r="M8" s="166" t="s">
        <v>199</v>
      </c>
      <c r="N8" s="166" t="s">
        <v>200</v>
      </c>
      <c r="O8" s="167" t="s">
        <v>201</v>
      </c>
      <c r="P8" s="164"/>
      <c r="Q8" s="165" t="s">
        <v>197</v>
      </c>
      <c r="R8" s="165" t="s">
        <v>198</v>
      </c>
      <c r="S8" s="166" t="s">
        <v>199</v>
      </c>
      <c r="T8" s="166" t="s">
        <v>200</v>
      </c>
      <c r="U8" s="167" t="s">
        <v>201</v>
      </c>
      <c r="V8" s="164"/>
      <c r="W8" s="165" t="s">
        <v>197</v>
      </c>
      <c r="X8" s="165" t="s">
        <v>202</v>
      </c>
      <c r="Y8" s="166" t="s">
        <v>199</v>
      </c>
      <c r="Z8" s="166" t="s">
        <v>200</v>
      </c>
      <c r="AA8" s="167" t="s">
        <v>201</v>
      </c>
      <c r="AB8" s="164"/>
      <c r="AC8" s="165" t="s">
        <v>197</v>
      </c>
      <c r="AD8" s="165" t="s">
        <v>198</v>
      </c>
      <c r="AE8" s="166" t="s">
        <v>199</v>
      </c>
      <c r="AF8" s="166" t="s">
        <v>200</v>
      </c>
      <c r="AG8" s="168" t="s">
        <v>201</v>
      </c>
      <c r="AH8" s="164"/>
      <c r="AI8" s="165" t="s">
        <v>197</v>
      </c>
      <c r="AJ8" s="165"/>
      <c r="AK8" s="166" t="s">
        <v>199</v>
      </c>
      <c r="AL8" s="166" t="s">
        <v>200</v>
      </c>
      <c r="AM8" s="169" t="s">
        <v>201</v>
      </c>
    </row>
    <row r="9" spans="1:47" ht="15.75" customHeight="1">
      <c r="A9" s="91">
        <v>40131</v>
      </c>
      <c r="B9" s="170" t="s">
        <v>907</v>
      </c>
      <c r="C9" s="171"/>
      <c r="D9" s="181"/>
      <c r="E9" s="250"/>
      <c r="F9" s="250" t="s">
        <v>408</v>
      </c>
      <c r="G9" s="251"/>
      <c r="H9" s="291"/>
      <c r="I9" s="252"/>
      <c r="J9" s="176"/>
      <c r="K9" s="99" t="s">
        <v>908</v>
      </c>
      <c r="L9" s="99" t="s">
        <v>909</v>
      </c>
      <c r="M9" s="296" t="s">
        <v>910</v>
      </c>
      <c r="N9" s="291"/>
      <c r="O9" s="177"/>
      <c r="P9" s="181"/>
      <c r="Q9" s="253"/>
      <c r="R9" s="254" t="s">
        <v>408</v>
      </c>
      <c r="S9" s="251"/>
      <c r="T9" s="291"/>
      <c r="U9" s="252"/>
      <c r="V9" s="176" t="s">
        <v>366</v>
      </c>
      <c r="W9" s="99" t="s">
        <v>911</v>
      </c>
      <c r="X9" s="99" t="s">
        <v>912</v>
      </c>
      <c r="Y9" s="292">
        <v>530</v>
      </c>
      <c r="Z9" s="291"/>
      <c r="AA9" s="255"/>
      <c r="AB9" s="176" t="s">
        <v>366</v>
      </c>
      <c r="AC9" s="99" t="s">
        <v>913</v>
      </c>
      <c r="AD9" s="99" t="s">
        <v>914</v>
      </c>
      <c r="AE9" s="199">
        <v>1370</v>
      </c>
      <c r="AF9" s="291"/>
      <c r="AG9" s="256"/>
      <c r="AH9" s="176" t="s">
        <v>366</v>
      </c>
      <c r="AI9" s="443" t="s">
        <v>915</v>
      </c>
      <c r="AJ9" s="443" t="s">
        <v>916</v>
      </c>
      <c r="AK9" s="444">
        <v>100</v>
      </c>
      <c r="AL9" s="517"/>
      <c r="AM9" s="258"/>
      <c r="AO9" s="259"/>
      <c r="AP9" s="95"/>
      <c r="AQ9" s="259"/>
      <c r="AR9" s="95">
        <f>IF(Z9=0,0,IF(Z9&lt;=2000,1,IF(Z9&lt;=4000,2,IF(Z9&lt;=6000,3,4))))</f>
        <v>0</v>
      </c>
      <c r="AS9" s="495">
        <f t="shared" ref="AS9" si="0">IF(AF9+AL9=0,0,IF(AF9+AL9&lt;=2000,1,IF(AF9+AL9&lt;=4000,2,IF(AF9+AL9&lt;=6000,3,4))))</f>
        <v>0</v>
      </c>
    </row>
    <row r="10" spans="1:47" ht="16.5" customHeight="1">
      <c r="B10" s="186">
        <v>43213</v>
      </c>
      <c r="D10" s="178"/>
      <c r="E10" s="250"/>
      <c r="F10" s="250" t="s">
        <v>408</v>
      </c>
      <c r="G10" s="251"/>
      <c r="H10" s="291"/>
      <c r="I10" s="202"/>
      <c r="J10" s="181"/>
      <c r="K10" s="94"/>
      <c r="L10" s="254" t="s">
        <v>408</v>
      </c>
      <c r="M10" s="104"/>
      <c r="N10" s="291"/>
      <c r="O10" s="202"/>
      <c r="P10" s="181"/>
      <c r="Q10" s="106"/>
      <c r="R10" s="182" t="s">
        <v>408</v>
      </c>
      <c r="S10" s="104"/>
      <c r="T10" s="291"/>
      <c r="U10" s="201"/>
      <c r="V10" s="176" t="s">
        <v>366</v>
      </c>
      <c r="W10" s="100" t="s">
        <v>917</v>
      </c>
      <c r="X10" s="100" t="s">
        <v>918</v>
      </c>
      <c r="Y10" s="293">
        <v>320</v>
      </c>
      <c r="Z10" s="291"/>
      <c r="AA10" s="256"/>
      <c r="AB10" s="176" t="s">
        <v>366</v>
      </c>
      <c r="AC10" s="426" t="s">
        <v>919</v>
      </c>
      <c r="AD10" s="426" t="s">
        <v>920</v>
      </c>
      <c r="AE10" s="464">
        <v>1550</v>
      </c>
      <c r="AF10" s="291"/>
      <c r="AG10" s="260"/>
      <c r="AH10" s="257"/>
      <c r="AI10" s="426" t="s">
        <v>921</v>
      </c>
      <c r="AJ10" s="426" t="s">
        <v>922</v>
      </c>
      <c r="AK10" s="516">
        <v>0</v>
      </c>
      <c r="AL10" s="291"/>
      <c r="AM10" s="261"/>
      <c r="AO10" s="259"/>
      <c r="AP10" s="259"/>
      <c r="AQ10" s="259"/>
      <c r="AR10" s="95">
        <f>IF(Z10=0,0,IF(Z10&lt;=2000,1,IF(Z10&lt;=4000,2,IF(Z10&lt;=6000,3,4))))</f>
        <v>0</v>
      </c>
      <c r="AS10" s="495">
        <f t="shared" ref="AS10:AS15" si="1">IF(AF10=0,0,IF(AF10&lt;=2000,1,IF(AF10&lt;=4000,2,IF(AF10&lt;=6000,3,4))))</f>
        <v>0</v>
      </c>
    </row>
    <row r="11" spans="1:47" ht="16.5" customHeight="1">
      <c r="B11" s="192"/>
      <c r="D11" s="178"/>
      <c r="E11" s="204"/>
      <c r="F11" s="204" t="s">
        <v>408</v>
      </c>
      <c r="G11" s="104"/>
      <c r="H11" s="291"/>
      <c r="I11" s="201"/>
      <c r="J11" s="181"/>
      <c r="K11" s="106"/>
      <c r="L11" s="182" t="s">
        <v>408</v>
      </c>
      <c r="M11" s="104"/>
      <c r="N11" s="291"/>
      <c r="O11" s="201"/>
      <c r="P11" s="181"/>
      <c r="Q11" s="106"/>
      <c r="R11" s="182" t="s">
        <v>408</v>
      </c>
      <c r="S11" s="104"/>
      <c r="T11" s="291"/>
      <c r="U11" s="201"/>
      <c r="V11" s="176"/>
      <c r="W11" s="299" t="s">
        <v>923</v>
      </c>
      <c r="X11" s="100" t="s">
        <v>408</v>
      </c>
      <c r="Y11" s="291"/>
      <c r="Z11" s="291"/>
      <c r="AA11" s="183"/>
      <c r="AB11" s="176" t="s">
        <v>366</v>
      </c>
      <c r="AC11" s="426" t="s">
        <v>924</v>
      </c>
      <c r="AD11" s="426" t="s">
        <v>925</v>
      </c>
      <c r="AE11" s="464">
        <v>1570</v>
      </c>
      <c r="AF11" s="291"/>
      <c r="AG11" s="256"/>
      <c r="AH11" s="257"/>
      <c r="AI11" s="426" t="s">
        <v>926</v>
      </c>
      <c r="AJ11" s="426" t="s">
        <v>927</v>
      </c>
      <c r="AK11" s="516">
        <v>0</v>
      </c>
      <c r="AL11" s="291"/>
      <c r="AM11" s="258"/>
      <c r="AO11" s="259"/>
      <c r="AP11" s="259"/>
      <c r="AQ11" s="259"/>
      <c r="AR11" s="95"/>
      <c r="AS11" s="495">
        <f t="shared" si="1"/>
        <v>0</v>
      </c>
    </row>
    <row r="12" spans="1:47" ht="16.5" customHeight="1">
      <c r="B12" s="192"/>
      <c r="D12" s="178"/>
      <c r="E12" s="204"/>
      <c r="F12" s="204" t="s">
        <v>408</v>
      </c>
      <c r="G12" s="104"/>
      <c r="H12" s="291"/>
      <c r="I12" s="201"/>
      <c r="J12" s="181"/>
      <c r="K12" s="106"/>
      <c r="L12" s="182" t="s">
        <v>408</v>
      </c>
      <c r="M12" s="104"/>
      <c r="N12" s="291"/>
      <c r="O12" s="201"/>
      <c r="P12" s="181"/>
      <c r="Q12" s="106"/>
      <c r="R12" s="182" t="s">
        <v>408</v>
      </c>
      <c r="S12" s="104"/>
      <c r="T12" s="291"/>
      <c r="U12" s="201"/>
      <c r="V12" s="181"/>
      <c r="W12" s="94"/>
      <c r="X12" s="254"/>
      <c r="Y12" s="179"/>
      <c r="Z12" s="291"/>
      <c r="AA12" s="183"/>
      <c r="AB12" s="176" t="s">
        <v>366</v>
      </c>
      <c r="AC12" s="100" t="s">
        <v>928</v>
      </c>
      <c r="AD12" s="100" t="s">
        <v>929</v>
      </c>
      <c r="AE12" s="300">
        <v>1610</v>
      </c>
      <c r="AF12" s="323"/>
      <c r="AG12" s="256"/>
      <c r="AH12" s="257"/>
      <c r="AI12" s="426" t="s">
        <v>930</v>
      </c>
      <c r="AJ12" s="426" t="s">
        <v>931</v>
      </c>
      <c r="AK12" s="516">
        <v>0</v>
      </c>
      <c r="AL12" s="291"/>
      <c r="AM12" s="258"/>
      <c r="AO12" s="259"/>
      <c r="AP12" s="259"/>
      <c r="AQ12" s="259"/>
      <c r="AR12" s="259"/>
      <c r="AS12" s="495">
        <f t="shared" si="1"/>
        <v>0</v>
      </c>
    </row>
    <row r="13" spans="1:47" ht="16.5" customHeight="1">
      <c r="B13" s="192"/>
      <c r="D13" s="178"/>
      <c r="E13" s="204"/>
      <c r="F13" s="204" t="s">
        <v>408</v>
      </c>
      <c r="G13" s="104"/>
      <c r="H13" s="291"/>
      <c r="I13" s="201"/>
      <c r="J13" s="181"/>
      <c r="K13" s="106"/>
      <c r="L13" s="182" t="s">
        <v>408</v>
      </c>
      <c r="M13" s="104"/>
      <c r="N13" s="291"/>
      <c r="O13" s="201"/>
      <c r="P13" s="181"/>
      <c r="Q13" s="106"/>
      <c r="R13" s="182" t="s">
        <v>408</v>
      </c>
      <c r="S13" s="104"/>
      <c r="T13" s="291"/>
      <c r="U13" s="201"/>
      <c r="V13" s="181"/>
      <c r="W13" s="106"/>
      <c r="X13" s="182"/>
      <c r="Y13" s="104"/>
      <c r="Z13" s="291"/>
      <c r="AA13" s="183"/>
      <c r="AB13" s="176" t="s">
        <v>366</v>
      </c>
      <c r="AC13" s="100" t="s">
        <v>932</v>
      </c>
      <c r="AD13" s="100" t="s">
        <v>933</v>
      </c>
      <c r="AE13" s="104">
        <v>1420</v>
      </c>
      <c r="AF13" s="291"/>
      <c r="AG13" s="256"/>
      <c r="AH13" s="257"/>
      <c r="AI13" s="426" t="s">
        <v>934</v>
      </c>
      <c r="AJ13" s="426" t="s">
        <v>935</v>
      </c>
      <c r="AK13" s="516">
        <v>0</v>
      </c>
      <c r="AL13" s="291"/>
      <c r="AM13" s="258"/>
      <c r="AO13" s="259"/>
      <c r="AP13" s="259"/>
      <c r="AQ13" s="259"/>
      <c r="AR13" s="259"/>
      <c r="AS13" s="495">
        <f t="shared" si="1"/>
        <v>0</v>
      </c>
      <c r="AU13" s="438"/>
    </row>
    <row r="14" spans="1:47" ht="16.5" customHeight="1">
      <c r="B14" s="192"/>
      <c r="D14" s="178"/>
      <c r="E14" s="204"/>
      <c r="F14" s="204" t="s">
        <v>408</v>
      </c>
      <c r="G14" s="104"/>
      <c r="H14" s="291"/>
      <c r="I14" s="201"/>
      <c r="J14" s="181"/>
      <c r="K14" s="106"/>
      <c r="L14" s="182" t="s">
        <v>408</v>
      </c>
      <c r="M14" s="104"/>
      <c r="N14" s="291"/>
      <c r="O14" s="201"/>
      <c r="P14" s="181"/>
      <c r="Q14" s="106"/>
      <c r="R14" s="182" t="s">
        <v>408</v>
      </c>
      <c r="S14" s="104"/>
      <c r="T14" s="291"/>
      <c r="U14" s="201"/>
      <c r="V14" s="181"/>
      <c r="W14" s="204"/>
      <c r="X14" s="204" t="s">
        <v>408</v>
      </c>
      <c r="Y14" s="104"/>
      <c r="Z14" s="291"/>
      <c r="AA14" s="183"/>
      <c r="AB14" s="172" t="s">
        <v>366</v>
      </c>
      <c r="AC14" s="100" t="s">
        <v>936</v>
      </c>
      <c r="AD14" s="100" t="s">
        <v>937</v>
      </c>
      <c r="AE14" s="104">
        <v>1150</v>
      </c>
      <c r="AF14" s="291"/>
      <c r="AG14" s="260"/>
      <c r="AH14" s="257"/>
      <c r="AI14" s="426" t="s">
        <v>938</v>
      </c>
      <c r="AJ14" s="426" t="s">
        <v>939</v>
      </c>
      <c r="AK14" s="516">
        <v>0</v>
      </c>
      <c r="AL14" s="291"/>
      <c r="AM14" s="261"/>
      <c r="AO14" s="259"/>
      <c r="AP14" s="259"/>
      <c r="AQ14" s="259"/>
      <c r="AR14" s="259"/>
      <c r="AS14" s="495">
        <f t="shared" si="1"/>
        <v>0</v>
      </c>
    </row>
    <row r="15" spans="1:47" ht="16.5" customHeight="1">
      <c r="B15" s="192"/>
      <c r="D15" s="178"/>
      <c r="E15" s="204"/>
      <c r="F15" s="204" t="s">
        <v>408</v>
      </c>
      <c r="G15" s="104"/>
      <c r="H15" s="291"/>
      <c r="I15" s="201"/>
      <c r="J15" s="181"/>
      <c r="K15" s="106"/>
      <c r="L15" s="182" t="s">
        <v>408</v>
      </c>
      <c r="M15" s="104"/>
      <c r="N15" s="291"/>
      <c r="O15" s="201"/>
      <c r="P15" s="181"/>
      <c r="Q15" s="106"/>
      <c r="R15" s="182" t="s">
        <v>408</v>
      </c>
      <c r="S15" s="104"/>
      <c r="T15" s="291"/>
      <c r="U15" s="201"/>
      <c r="V15" s="172"/>
      <c r="W15" s="100"/>
      <c r="X15" s="100"/>
      <c r="Y15" s="104"/>
      <c r="Z15" s="291"/>
      <c r="AA15" s="183"/>
      <c r="AB15" s="172" t="s">
        <v>366</v>
      </c>
      <c r="AC15" s="100" t="s">
        <v>940</v>
      </c>
      <c r="AD15" s="100" t="s">
        <v>941</v>
      </c>
      <c r="AE15" s="104">
        <v>900</v>
      </c>
      <c r="AF15" s="291"/>
      <c r="AG15" s="260"/>
      <c r="AH15" s="257"/>
      <c r="AI15" s="426" t="s">
        <v>942</v>
      </c>
      <c r="AJ15" s="426" t="s">
        <v>943</v>
      </c>
      <c r="AK15" s="516">
        <v>0</v>
      </c>
      <c r="AL15" s="291"/>
      <c r="AM15" s="261"/>
      <c r="AO15" s="259"/>
      <c r="AP15" s="259"/>
      <c r="AQ15" s="259"/>
      <c r="AR15" s="259"/>
      <c r="AS15" s="495">
        <f t="shared" si="1"/>
        <v>0</v>
      </c>
    </row>
    <row r="16" spans="1:47" ht="16.5" customHeight="1">
      <c r="B16" s="192"/>
      <c r="D16" s="178"/>
      <c r="E16" s="204"/>
      <c r="F16" s="204" t="s">
        <v>408</v>
      </c>
      <c r="G16" s="104"/>
      <c r="H16" s="291"/>
      <c r="I16" s="201"/>
      <c r="J16" s="178"/>
      <c r="K16" s="106"/>
      <c r="L16" s="106" t="s">
        <v>408</v>
      </c>
      <c r="M16" s="104"/>
      <c r="N16" s="291"/>
      <c r="O16" s="201"/>
      <c r="P16" s="181"/>
      <c r="Q16" s="106"/>
      <c r="R16" s="182" t="s">
        <v>408</v>
      </c>
      <c r="S16" s="104"/>
      <c r="T16" s="291"/>
      <c r="U16" s="201"/>
      <c r="V16" s="181"/>
      <c r="W16" s="106"/>
      <c r="X16" s="182"/>
      <c r="Y16" s="104"/>
      <c r="Z16" s="291"/>
      <c r="AA16" s="183"/>
      <c r="AB16" s="172"/>
      <c r="AC16" s="426" t="s">
        <v>944</v>
      </c>
      <c r="AD16" s="100"/>
      <c r="AE16" s="263" t="s">
        <v>623</v>
      </c>
      <c r="AF16" s="291"/>
      <c r="AG16" s="260"/>
      <c r="AH16" s="184"/>
      <c r="AI16" s="309"/>
      <c r="AJ16" s="100"/>
      <c r="AK16" s="179"/>
      <c r="AL16" s="291"/>
      <c r="AM16" s="191"/>
      <c r="AO16" s="259"/>
      <c r="AP16" s="259"/>
      <c r="AQ16" s="259"/>
      <c r="AR16" s="259"/>
      <c r="AS16" s="95">
        <f t="shared" ref="AS16" si="2">IF(AF16=0,0,IF(AF16&lt;=2000,1,IF(AF16&lt;=4000,2,IF(AF16&lt;=6000,3,4))))</f>
        <v>0</v>
      </c>
    </row>
    <row r="17" spans="2:45" ht="16.5" customHeight="1">
      <c r="B17" s="192"/>
      <c r="D17" s="178"/>
      <c r="E17" s="204"/>
      <c r="F17" s="204" t="s">
        <v>408</v>
      </c>
      <c r="G17" s="104"/>
      <c r="H17" s="291"/>
      <c r="I17" s="201"/>
      <c r="J17" s="178"/>
      <c r="K17" s="106"/>
      <c r="L17" s="106" t="s">
        <v>408</v>
      </c>
      <c r="M17" s="104"/>
      <c r="N17" s="291"/>
      <c r="O17" s="201"/>
      <c r="P17" s="178"/>
      <c r="Q17" s="106"/>
      <c r="R17" s="106" t="s">
        <v>408</v>
      </c>
      <c r="S17" s="104"/>
      <c r="T17" s="291"/>
      <c r="U17" s="201"/>
      <c r="V17" s="181"/>
      <c r="W17" s="106"/>
      <c r="X17" s="182"/>
      <c r="Y17" s="104"/>
      <c r="Z17" s="291"/>
      <c r="AA17" s="183"/>
      <c r="AB17" s="178"/>
      <c r="AC17" s="426" t="s">
        <v>945</v>
      </c>
      <c r="AD17" s="100"/>
      <c r="AE17" s="263" t="s">
        <v>623</v>
      </c>
      <c r="AF17" s="291"/>
      <c r="AG17" s="190"/>
      <c r="AH17" s="184"/>
      <c r="AI17" s="100"/>
      <c r="AJ17" s="100"/>
      <c r="AK17" s="179"/>
      <c r="AL17" s="291"/>
      <c r="AM17" s="191"/>
      <c r="AO17" s="259"/>
      <c r="AP17" s="259"/>
      <c r="AQ17" s="259"/>
      <c r="AR17" s="259"/>
      <c r="AS17" s="259"/>
    </row>
    <row r="18" spans="2:45" ht="16.5" customHeight="1">
      <c r="B18" s="192"/>
      <c r="D18" s="178"/>
      <c r="E18" s="204"/>
      <c r="F18" s="204" t="s">
        <v>408</v>
      </c>
      <c r="G18" s="104"/>
      <c r="H18" s="291"/>
      <c r="I18" s="201"/>
      <c r="J18" s="178"/>
      <c r="K18" s="106"/>
      <c r="L18" s="106" t="s">
        <v>408</v>
      </c>
      <c r="M18" s="104"/>
      <c r="N18" s="291"/>
      <c r="O18" s="201"/>
      <c r="P18" s="178"/>
      <c r="Q18" s="106"/>
      <c r="R18" s="106" t="s">
        <v>408</v>
      </c>
      <c r="S18" s="104"/>
      <c r="T18" s="291"/>
      <c r="U18" s="201"/>
      <c r="V18" s="181"/>
      <c r="W18" s="106"/>
      <c r="X18" s="182"/>
      <c r="Y18" s="104"/>
      <c r="Z18" s="291"/>
      <c r="AA18" s="183"/>
      <c r="AB18" s="178"/>
      <c r="AC18" s="426" t="s">
        <v>946</v>
      </c>
      <c r="AD18" s="100" t="s">
        <v>947</v>
      </c>
      <c r="AE18" s="263" t="s">
        <v>948</v>
      </c>
      <c r="AF18" s="291"/>
      <c r="AG18" s="190"/>
      <c r="AH18" s="184"/>
      <c r="AI18" s="106"/>
      <c r="AJ18" s="106"/>
      <c r="AK18" s="104"/>
      <c r="AL18" s="291"/>
      <c r="AM18" s="191"/>
      <c r="AO18" s="259"/>
      <c r="AP18" s="259"/>
      <c r="AQ18" s="259"/>
      <c r="AR18" s="259"/>
      <c r="AS18" s="259"/>
    </row>
    <row r="19" spans="2:45" ht="16.5" customHeight="1">
      <c r="B19" s="192"/>
      <c r="D19" s="178"/>
      <c r="E19" s="204"/>
      <c r="F19" s="204" t="s">
        <v>408</v>
      </c>
      <c r="G19" s="104"/>
      <c r="H19" s="291"/>
      <c r="I19" s="201"/>
      <c r="J19" s="178"/>
      <c r="K19" s="106"/>
      <c r="L19" s="106" t="s">
        <v>408</v>
      </c>
      <c r="M19" s="104"/>
      <c r="N19" s="291"/>
      <c r="O19" s="201"/>
      <c r="P19" s="178"/>
      <c r="Q19" s="106"/>
      <c r="R19" s="106" t="s">
        <v>408</v>
      </c>
      <c r="S19" s="104"/>
      <c r="T19" s="291"/>
      <c r="U19" s="201"/>
      <c r="V19" s="181"/>
      <c r="W19" s="106"/>
      <c r="X19" s="182" t="s">
        <v>408</v>
      </c>
      <c r="Y19" s="104"/>
      <c r="Z19" s="291"/>
      <c r="AA19" s="183"/>
      <c r="AB19" s="178"/>
      <c r="AC19" s="100" t="s">
        <v>949</v>
      </c>
      <c r="AD19" s="100" t="s">
        <v>950</v>
      </c>
      <c r="AE19" s="296" t="s">
        <v>948</v>
      </c>
      <c r="AF19" s="291"/>
      <c r="AG19" s="190"/>
      <c r="AH19" s="178"/>
      <c r="AI19" s="100"/>
      <c r="AJ19" s="100"/>
      <c r="AK19" s="179"/>
      <c r="AL19" s="291"/>
      <c r="AM19" s="191"/>
      <c r="AO19" s="264"/>
      <c r="AP19" s="259"/>
      <c r="AQ19" s="259"/>
      <c r="AR19" s="259"/>
      <c r="AS19" s="259"/>
    </row>
    <row r="20" spans="2:45" ht="16.5" customHeight="1" thickBot="1">
      <c r="B20" s="192"/>
      <c r="D20" s="265"/>
      <c r="E20" s="301"/>
      <c r="F20" s="171"/>
      <c r="G20" s="266"/>
      <c r="H20" s="395"/>
      <c r="I20" s="267"/>
      <c r="J20" s="265"/>
      <c r="K20" s="268"/>
      <c r="L20" s="268"/>
      <c r="M20" s="266"/>
      <c r="N20" s="395"/>
      <c r="O20" s="267"/>
      <c r="P20" s="265"/>
      <c r="Q20" s="268"/>
      <c r="R20" s="268"/>
      <c r="S20" s="266"/>
      <c r="T20" s="395"/>
      <c r="U20" s="267"/>
      <c r="V20" s="265"/>
      <c r="W20" s="268"/>
      <c r="X20" s="269"/>
      <c r="Y20" s="266"/>
      <c r="Z20" s="395"/>
      <c r="AA20" s="270"/>
      <c r="AB20" s="265"/>
      <c r="AC20" s="439"/>
      <c r="AD20" s="439"/>
      <c r="AE20" s="454"/>
      <c r="AF20" s="395"/>
      <c r="AG20" s="271"/>
      <c r="AH20" s="265"/>
      <c r="AI20" s="106"/>
      <c r="AJ20" s="106"/>
      <c r="AK20" s="104"/>
      <c r="AL20" s="395"/>
      <c r="AM20" s="273"/>
    </row>
    <row r="21" spans="2:45" ht="16.5" customHeight="1" thickBot="1">
      <c r="B21" s="207" t="s">
        <v>414</v>
      </c>
      <c r="C21" s="208">
        <f>SUM(G21,M21,S21,Y21,AE21,AK21)</f>
        <v>10520</v>
      </c>
      <c r="D21" s="274"/>
      <c r="E21" s="302"/>
      <c r="F21" s="210" t="s">
        <v>408</v>
      </c>
      <c r="G21" s="211">
        <f>SUM(G9:G19)</f>
        <v>0</v>
      </c>
      <c r="H21" s="211"/>
      <c r="I21" s="275"/>
      <c r="J21" s="274"/>
      <c r="K21" s="210"/>
      <c r="L21" s="210" t="s">
        <v>408</v>
      </c>
      <c r="M21" s="211">
        <f>SUM(M9:M19)</f>
        <v>0</v>
      </c>
      <c r="N21" s="211"/>
      <c r="O21" s="275"/>
      <c r="P21" s="274"/>
      <c r="Q21" s="210"/>
      <c r="R21" s="210" t="s">
        <v>408</v>
      </c>
      <c r="S21" s="211">
        <f>SUM(S9:S19)</f>
        <v>0</v>
      </c>
      <c r="T21" s="211"/>
      <c r="U21" s="275"/>
      <c r="V21" s="274"/>
      <c r="W21" s="210"/>
      <c r="X21" s="210" t="s">
        <v>408</v>
      </c>
      <c r="Y21" s="211">
        <f>SUM(Y9:Y19)</f>
        <v>850</v>
      </c>
      <c r="Z21" s="211"/>
      <c r="AA21" s="275"/>
      <c r="AB21" s="274"/>
      <c r="AC21" s="210"/>
      <c r="AD21" s="210" t="s">
        <v>408</v>
      </c>
      <c r="AE21" s="211">
        <f>SUM(AE9:AE19)</f>
        <v>9570</v>
      </c>
      <c r="AF21" s="211"/>
      <c r="AG21" s="276"/>
      <c r="AH21" s="209"/>
      <c r="AI21" s="210"/>
      <c r="AJ21" s="210"/>
      <c r="AK21" s="211">
        <f>SUM(AK9:AK19)</f>
        <v>100</v>
      </c>
      <c r="AL21" s="211"/>
      <c r="AM21" s="277"/>
      <c r="AO21" s="278">
        <f>SUM(AO9:AO19)</f>
        <v>0</v>
      </c>
      <c r="AP21" s="278">
        <f>SUM(AP9:AP19)</f>
        <v>0</v>
      </c>
      <c r="AQ21" s="278">
        <f>SUM(AQ9:AQ19)</f>
        <v>0</v>
      </c>
      <c r="AR21" s="278">
        <f>SUM(AR9:AR19)</f>
        <v>0</v>
      </c>
      <c r="AS21" s="278">
        <f>SUM(AS9:AS19)</f>
        <v>0</v>
      </c>
    </row>
    <row r="22" spans="2:45" ht="16.5" customHeight="1" thickBot="1">
      <c r="B22" s="279" t="s">
        <v>415</v>
      </c>
      <c r="C22" s="280">
        <f>SUM(H22,N22,T22,Z22,AF22,AL22)</f>
        <v>0</v>
      </c>
      <c r="D22" s="281"/>
      <c r="E22" s="303"/>
      <c r="F22" s="219"/>
      <c r="G22" s="297"/>
      <c r="H22" s="284">
        <f>SUM(H9:H19)</f>
        <v>0</v>
      </c>
      <c r="I22" s="285"/>
      <c r="J22" s="281"/>
      <c r="K22" s="286"/>
      <c r="L22" s="286" t="s">
        <v>408</v>
      </c>
      <c r="M22" s="289">
        <f>+AP21</f>
        <v>0</v>
      </c>
      <c r="N22" s="284">
        <f>SUM(N9:N19)</f>
        <v>0</v>
      </c>
      <c r="O22" s="285"/>
      <c r="P22" s="281"/>
      <c r="Q22" s="286"/>
      <c r="R22" s="286" t="s">
        <v>408</v>
      </c>
      <c r="S22" s="283"/>
      <c r="T22" s="284">
        <f>SUM(T9:T19)</f>
        <v>0</v>
      </c>
      <c r="U22" s="285"/>
      <c r="V22" s="281"/>
      <c r="W22" s="286"/>
      <c r="X22" s="286" t="s">
        <v>408</v>
      </c>
      <c r="Y22" s="289">
        <f>+AR21</f>
        <v>0</v>
      </c>
      <c r="Z22" s="284">
        <f>SUM(Z9:Z19)</f>
        <v>0</v>
      </c>
      <c r="AA22" s="285"/>
      <c r="AB22" s="281"/>
      <c r="AC22" s="286"/>
      <c r="AD22" s="286" t="s">
        <v>408</v>
      </c>
      <c r="AE22" s="289">
        <f>+AS21</f>
        <v>0</v>
      </c>
      <c r="AF22" s="284">
        <f>SUM(AF9:AF19)</f>
        <v>0</v>
      </c>
      <c r="AG22" s="287"/>
      <c r="AH22" s="288"/>
      <c r="AI22" s="286"/>
      <c r="AJ22" s="286"/>
      <c r="AK22" s="289"/>
      <c r="AL22" s="284">
        <f>SUM(AL9:AL19)</f>
        <v>0</v>
      </c>
      <c r="AM22" s="290"/>
    </row>
    <row r="23" spans="2:45" ht="16.5" customHeight="1">
      <c r="B23" s="170" t="s">
        <v>951</v>
      </c>
      <c r="D23" s="178"/>
      <c r="E23" s="304"/>
      <c r="F23" s="304" t="s">
        <v>408</v>
      </c>
      <c r="G23" s="305"/>
      <c r="H23" s="291"/>
      <c r="I23" s="202"/>
      <c r="J23" s="181"/>
      <c r="K23" s="106"/>
      <c r="L23" s="182" t="s">
        <v>408</v>
      </c>
      <c r="M23" s="104"/>
      <c r="N23" s="291"/>
      <c r="O23" s="202"/>
      <c r="P23" s="181"/>
      <c r="Q23" s="106"/>
      <c r="R23" s="182" t="s">
        <v>408</v>
      </c>
      <c r="S23" s="104"/>
      <c r="T23" s="291"/>
      <c r="U23" s="202"/>
      <c r="V23" s="181"/>
      <c r="W23" s="106"/>
      <c r="X23" s="182" t="s">
        <v>408</v>
      </c>
      <c r="Y23" s="104"/>
      <c r="Z23" s="291"/>
      <c r="AA23" s="183"/>
      <c r="AB23" s="176" t="s">
        <v>366</v>
      </c>
      <c r="AC23" s="99" t="s">
        <v>952</v>
      </c>
      <c r="AD23" s="99" t="s">
        <v>953</v>
      </c>
      <c r="AE23" s="199">
        <v>1490</v>
      </c>
      <c r="AF23" s="291"/>
      <c r="AG23" s="260"/>
      <c r="AH23" s="172"/>
      <c r="AI23" s="443" t="s">
        <v>954</v>
      </c>
      <c r="AJ23" s="443" t="s">
        <v>955</v>
      </c>
      <c r="AK23" s="516">
        <v>0</v>
      </c>
      <c r="AL23" s="291"/>
      <c r="AM23" s="261"/>
      <c r="AO23" s="259"/>
      <c r="AP23" s="259"/>
      <c r="AQ23" s="259"/>
      <c r="AR23" s="259"/>
      <c r="AS23" s="495">
        <f>IF(AF23=0,0,IF(AF23&lt;=2000,1,IF(AF23&lt;=4000,2,IF(AF23&lt;=6000,3,4))))</f>
        <v>0</v>
      </c>
    </row>
    <row r="24" spans="2:45" ht="16.5" customHeight="1">
      <c r="B24" s="186">
        <v>43460</v>
      </c>
      <c r="D24" s="178"/>
      <c r="E24" s="204"/>
      <c r="F24" s="204" t="s">
        <v>408</v>
      </c>
      <c r="G24" s="104"/>
      <c r="H24" s="291"/>
      <c r="I24" s="202"/>
      <c r="J24" s="181"/>
      <c r="K24" s="106"/>
      <c r="L24" s="182" t="s">
        <v>408</v>
      </c>
      <c r="M24" s="104"/>
      <c r="N24" s="291"/>
      <c r="O24" s="202"/>
      <c r="P24" s="181"/>
      <c r="Q24" s="106"/>
      <c r="R24" s="182" t="s">
        <v>408</v>
      </c>
      <c r="S24" s="104"/>
      <c r="T24" s="291"/>
      <c r="U24" s="202"/>
      <c r="V24" s="181"/>
      <c r="W24" s="106"/>
      <c r="X24" s="182" t="s">
        <v>408</v>
      </c>
      <c r="Y24" s="104"/>
      <c r="Z24" s="291"/>
      <c r="AA24" s="190"/>
      <c r="AB24" s="181"/>
      <c r="AC24" s="94" t="s">
        <v>956</v>
      </c>
      <c r="AD24" s="254" t="s">
        <v>408</v>
      </c>
      <c r="AE24" s="263" t="s">
        <v>623</v>
      </c>
      <c r="AF24" s="291"/>
      <c r="AG24" s="190"/>
      <c r="AH24" s="178"/>
      <c r="AI24" s="499"/>
      <c r="AJ24" s="499"/>
      <c r="AK24" s="104"/>
      <c r="AL24" s="291"/>
      <c r="AM24" s="191"/>
      <c r="AO24" s="259"/>
      <c r="AP24" s="259"/>
      <c r="AQ24" s="259"/>
      <c r="AR24" s="259"/>
      <c r="AS24" s="500"/>
    </row>
    <row r="25" spans="2:45" ht="16.5" customHeight="1" thickBot="1">
      <c r="B25" s="192"/>
      <c r="D25" s="178"/>
      <c r="E25" s="204"/>
      <c r="F25" s="204" t="s">
        <v>408</v>
      </c>
      <c r="G25" s="104"/>
      <c r="H25" s="291"/>
      <c r="I25" s="202"/>
      <c r="J25" s="178"/>
      <c r="K25" s="106"/>
      <c r="L25" s="106" t="s">
        <v>408</v>
      </c>
      <c r="M25" s="104"/>
      <c r="N25" s="291"/>
      <c r="O25" s="202"/>
      <c r="P25" s="181"/>
      <c r="Q25" s="106"/>
      <c r="R25" s="182" t="s">
        <v>408</v>
      </c>
      <c r="S25" s="104"/>
      <c r="T25" s="291"/>
      <c r="U25" s="202"/>
      <c r="V25" s="178"/>
      <c r="W25" s="106"/>
      <c r="X25" s="106" t="s">
        <v>408</v>
      </c>
      <c r="Y25" s="104"/>
      <c r="Z25" s="291"/>
      <c r="AA25" s="190"/>
      <c r="AB25" s="178"/>
      <c r="AC25" s="106"/>
      <c r="AD25" s="106" t="s">
        <v>408</v>
      </c>
      <c r="AE25" s="104"/>
      <c r="AF25" s="291"/>
      <c r="AG25" s="190"/>
      <c r="AH25" s="178"/>
      <c r="AI25" s="106"/>
      <c r="AJ25" s="106"/>
      <c r="AK25" s="104"/>
      <c r="AL25" s="291"/>
      <c r="AM25" s="191"/>
      <c r="AO25" s="306"/>
      <c r="AP25" s="259"/>
      <c r="AQ25" s="259"/>
      <c r="AR25" s="259"/>
      <c r="AS25" s="500"/>
    </row>
    <row r="26" spans="2:45" ht="15.75" customHeight="1" thickBot="1">
      <c r="B26" s="207" t="s">
        <v>414</v>
      </c>
      <c r="C26" s="208">
        <f>SUM(G26,M26,S26,Y26,AE26,AK26)</f>
        <v>1490</v>
      </c>
      <c r="D26" s="274"/>
      <c r="E26" s="210"/>
      <c r="F26" s="210" t="s">
        <v>408</v>
      </c>
      <c r="G26" s="211">
        <f>SUM(G23:G25)</f>
        <v>0</v>
      </c>
      <c r="H26" s="211"/>
      <c r="I26" s="275"/>
      <c r="J26" s="274"/>
      <c r="K26" s="210"/>
      <c r="L26" s="210" t="s">
        <v>408</v>
      </c>
      <c r="M26" s="211">
        <f>SUM(M23:M25)</f>
        <v>0</v>
      </c>
      <c r="N26" s="211"/>
      <c r="O26" s="275"/>
      <c r="P26" s="274"/>
      <c r="Q26" s="210"/>
      <c r="R26" s="210" t="s">
        <v>408</v>
      </c>
      <c r="S26" s="211">
        <f>SUM(S23:S25)</f>
        <v>0</v>
      </c>
      <c r="T26" s="211"/>
      <c r="U26" s="275"/>
      <c r="V26" s="274"/>
      <c r="W26" s="210"/>
      <c r="X26" s="210" t="s">
        <v>408</v>
      </c>
      <c r="Y26" s="211">
        <f>SUM(Y23:Y25)</f>
        <v>0</v>
      </c>
      <c r="Z26" s="211"/>
      <c r="AA26" s="275"/>
      <c r="AB26" s="274"/>
      <c r="AC26" s="210"/>
      <c r="AD26" s="210" t="s">
        <v>408</v>
      </c>
      <c r="AE26" s="211">
        <f>SUM(AE23:AE25)</f>
        <v>1490</v>
      </c>
      <c r="AF26" s="211"/>
      <c r="AG26" s="276"/>
      <c r="AH26" s="209"/>
      <c r="AI26" s="210"/>
      <c r="AJ26" s="210"/>
      <c r="AK26" s="211">
        <f>SUM(AK23:AK25)</f>
        <v>0</v>
      </c>
      <c r="AL26" s="211"/>
      <c r="AM26" s="277"/>
      <c r="AO26" s="215">
        <f>SUM(AO23:AO25)</f>
        <v>0</v>
      </c>
      <c r="AP26" s="215">
        <f>SUM(AP23:AP25)</f>
        <v>0</v>
      </c>
      <c r="AQ26" s="215">
        <f>SUM(AQ23:AQ25)</f>
        <v>0</v>
      </c>
      <c r="AR26" s="215">
        <f>SUM(AR23:AR25)</f>
        <v>0</v>
      </c>
      <c r="AS26" s="510">
        <f>SUM(AS23:AS25)</f>
        <v>0</v>
      </c>
    </row>
    <row r="27" spans="2:45" ht="15.75" customHeight="1" thickBot="1">
      <c r="B27" s="279" t="s">
        <v>415</v>
      </c>
      <c r="C27" s="280">
        <f>SUM(H27,N27,T27,Z27,AF27,AL27)</f>
        <v>0</v>
      </c>
      <c r="D27" s="281"/>
      <c r="E27" s="282"/>
      <c r="F27" s="294"/>
      <c r="G27" s="283"/>
      <c r="H27" s="284">
        <f>SUM(H23:H25)</f>
        <v>0</v>
      </c>
      <c r="I27" s="285"/>
      <c r="J27" s="281"/>
      <c r="K27" s="286"/>
      <c r="L27" s="286" t="s">
        <v>408</v>
      </c>
      <c r="M27" s="283"/>
      <c r="N27" s="284">
        <f>SUM(N23:N25)</f>
        <v>0</v>
      </c>
      <c r="O27" s="285"/>
      <c r="P27" s="281"/>
      <c r="Q27" s="286"/>
      <c r="R27" s="286" t="s">
        <v>408</v>
      </c>
      <c r="S27" s="283"/>
      <c r="T27" s="284">
        <f>SUM(T23:T25)</f>
        <v>0</v>
      </c>
      <c r="U27" s="285"/>
      <c r="V27" s="281"/>
      <c r="W27" s="286"/>
      <c r="X27" s="286" t="s">
        <v>408</v>
      </c>
      <c r="Y27" s="283"/>
      <c r="Z27" s="284">
        <f>SUM(Z23:Z25)</f>
        <v>0</v>
      </c>
      <c r="AA27" s="285"/>
      <c r="AB27" s="281"/>
      <c r="AC27" s="286"/>
      <c r="AD27" s="286" t="s">
        <v>408</v>
      </c>
      <c r="AE27" s="289">
        <f>+AS26</f>
        <v>0</v>
      </c>
      <c r="AF27" s="284">
        <f>SUM(AF23:AF25)</f>
        <v>0</v>
      </c>
      <c r="AG27" s="287"/>
      <c r="AH27" s="288"/>
      <c r="AI27" s="286"/>
      <c r="AJ27" s="286"/>
      <c r="AK27" s="289"/>
      <c r="AL27" s="284">
        <f>SUM(AL23:AL25)</f>
        <v>0</v>
      </c>
      <c r="AM27" s="290"/>
      <c r="AS27" s="502"/>
    </row>
    <row r="28" spans="2:45" ht="16.5" customHeight="1">
      <c r="B28" s="170" t="s">
        <v>169</v>
      </c>
      <c r="D28" s="176"/>
      <c r="E28" s="100" t="s">
        <v>957</v>
      </c>
      <c r="F28" s="397" t="s">
        <v>958</v>
      </c>
      <c r="G28" s="105" t="s">
        <v>959</v>
      </c>
      <c r="H28" s="291"/>
      <c r="I28" s="175"/>
      <c r="J28" s="176" t="s">
        <v>366</v>
      </c>
      <c r="K28" s="99" t="s">
        <v>960</v>
      </c>
      <c r="L28" s="99" t="s">
        <v>961</v>
      </c>
      <c r="M28" s="199">
        <v>830</v>
      </c>
      <c r="N28" s="291"/>
      <c r="O28" s="175"/>
      <c r="P28" s="176"/>
      <c r="Q28" s="307"/>
      <c r="R28" s="99"/>
      <c r="S28" s="308"/>
      <c r="T28" s="291"/>
      <c r="U28" s="202"/>
      <c r="V28" s="176" t="s">
        <v>366</v>
      </c>
      <c r="W28" s="99" t="s">
        <v>962</v>
      </c>
      <c r="X28" s="99" t="s">
        <v>963</v>
      </c>
      <c r="Y28" s="199">
        <v>970</v>
      </c>
      <c r="Z28" s="291"/>
      <c r="AA28" s="260"/>
      <c r="AB28" s="176" t="s">
        <v>366</v>
      </c>
      <c r="AC28" s="99" t="s">
        <v>964</v>
      </c>
      <c r="AD28" s="99" t="s">
        <v>965</v>
      </c>
      <c r="AE28" s="199">
        <v>4290</v>
      </c>
      <c r="AF28" s="291"/>
      <c r="AG28" s="260"/>
      <c r="AH28" s="172"/>
      <c r="AI28" s="426" t="s">
        <v>966</v>
      </c>
      <c r="AJ28" s="426" t="s">
        <v>967</v>
      </c>
      <c r="AK28" s="516">
        <v>0</v>
      </c>
      <c r="AL28" s="291"/>
      <c r="AM28" s="261"/>
      <c r="AO28" s="95"/>
      <c r="AP28" s="95">
        <f>IF(N28=0,0,IF(N28&lt;=2000,1,IF(N28&lt;=4000,2,IF(N28&lt;=6000,3,4))))</f>
        <v>0</v>
      </c>
      <c r="AQ28" s="259"/>
      <c r="AR28" s="95">
        <f>IF(Z28=0,0,IF(Z28&lt;=2000,1,IF(Z28&lt;=4000,2,IF(Z28&lt;=6000,3,4))))</f>
        <v>0</v>
      </c>
      <c r="AS28" s="495">
        <f t="shared" ref="AS28:AS34" si="3">IF(AF28=0,0,IF(AF28&lt;=2000,1,IF(AF28&lt;=4000,2,IF(AF28&lt;=6000,3,4))))</f>
        <v>0</v>
      </c>
    </row>
    <row r="29" spans="2:45" ht="16.5" customHeight="1">
      <c r="B29" s="186">
        <v>43202</v>
      </c>
      <c r="D29" s="176"/>
      <c r="E29" s="121" t="s">
        <v>968</v>
      </c>
      <c r="F29" s="121" t="s">
        <v>969</v>
      </c>
      <c r="G29" s="296" t="s">
        <v>910</v>
      </c>
      <c r="H29" s="291"/>
      <c r="I29" s="175"/>
      <c r="J29" s="176" t="s">
        <v>366</v>
      </c>
      <c r="K29" s="100" t="s">
        <v>970</v>
      </c>
      <c r="L29" s="100" t="s">
        <v>971</v>
      </c>
      <c r="M29" s="101">
        <v>720</v>
      </c>
      <c r="N29" s="291"/>
      <c r="O29" s="175"/>
      <c r="P29" s="181"/>
      <c r="Q29" s="94"/>
      <c r="R29" s="254" t="s">
        <v>408</v>
      </c>
      <c r="S29" s="104"/>
      <c r="T29" s="291"/>
      <c r="U29" s="202"/>
      <c r="V29" s="176" t="s">
        <v>366</v>
      </c>
      <c r="W29" s="100" t="s">
        <v>972</v>
      </c>
      <c r="X29" s="100" t="s">
        <v>973</v>
      </c>
      <c r="Y29" s="101">
        <v>880</v>
      </c>
      <c r="Z29" s="291"/>
      <c r="AA29" s="260"/>
      <c r="AB29" s="176" t="s">
        <v>366</v>
      </c>
      <c r="AC29" s="100" t="s">
        <v>974</v>
      </c>
      <c r="AD29" s="100" t="s">
        <v>975</v>
      </c>
      <c r="AE29" s="101">
        <v>1840</v>
      </c>
      <c r="AF29" s="291"/>
      <c r="AG29" s="260"/>
      <c r="AH29" s="172"/>
      <c r="AI29" s="426" t="s">
        <v>976</v>
      </c>
      <c r="AJ29" s="426" t="s">
        <v>977</v>
      </c>
      <c r="AK29" s="516">
        <v>0</v>
      </c>
      <c r="AL29" s="291"/>
      <c r="AM29" s="261"/>
      <c r="AO29" s="95"/>
      <c r="AP29" s="95">
        <f>IF(N29=0,0,IF(N29&lt;=2000,1,IF(N29&lt;=4000,2,IF(N29&lt;=6000,3,4))))</f>
        <v>0</v>
      </c>
      <c r="AQ29" s="259"/>
      <c r="AR29" s="95">
        <f>IF(Z29=0,0,IF(Z29&lt;=2000,1,IF(Z29&lt;=4000,2,IF(Z29&lt;=6000,3,4))))</f>
        <v>0</v>
      </c>
      <c r="AS29" s="495">
        <f t="shared" si="3"/>
        <v>0</v>
      </c>
    </row>
    <row r="30" spans="2:45" ht="16.5" customHeight="1">
      <c r="B30" s="192"/>
      <c r="D30" s="176"/>
      <c r="E30" s="100" t="s">
        <v>978</v>
      </c>
      <c r="F30" s="100" t="s">
        <v>979</v>
      </c>
      <c r="G30" s="296" t="s">
        <v>910</v>
      </c>
      <c r="H30" s="291"/>
      <c r="I30" s="175"/>
      <c r="J30" s="176" t="s">
        <v>366</v>
      </c>
      <c r="K30" s="100" t="s">
        <v>980</v>
      </c>
      <c r="L30" s="100" t="s">
        <v>981</v>
      </c>
      <c r="M30" s="101">
        <v>420</v>
      </c>
      <c r="N30" s="291"/>
      <c r="O30" s="175"/>
      <c r="P30" s="181"/>
      <c r="Q30" s="106"/>
      <c r="R30" s="182" t="s">
        <v>408</v>
      </c>
      <c r="S30" s="104"/>
      <c r="T30" s="291"/>
      <c r="U30" s="202"/>
      <c r="V30" s="176" t="s">
        <v>366</v>
      </c>
      <c r="W30" s="100" t="s">
        <v>982</v>
      </c>
      <c r="X30" s="100" t="s">
        <v>983</v>
      </c>
      <c r="Y30" s="101">
        <v>710</v>
      </c>
      <c r="Z30" s="291"/>
      <c r="AA30" s="260"/>
      <c r="AB30" s="176" t="s">
        <v>366</v>
      </c>
      <c r="AC30" s="100" t="s">
        <v>984</v>
      </c>
      <c r="AD30" s="100" t="s">
        <v>985</v>
      </c>
      <c r="AE30" s="101">
        <v>1730</v>
      </c>
      <c r="AF30" s="291"/>
      <c r="AG30" s="260"/>
      <c r="AH30" s="172"/>
      <c r="AI30" s="426" t="s">
        <v>986</v>
      </c>
      <c r="AJ30" s="426" t="s">
        <v>987</v>
      </c>
      <c r="AK30" s="516">
        <v>0</v>
      </c>
      <c r="AL30" s="291"/>
      <c r="AM30" s="261"/>
      <c r="AO30" s="95"/>
      <c r="AP30" s="95">
        <f>IF(N30=0,0,IF(N30&lt;=2000,1,IF(N30&lt;=4000,2,IF(N30&lt;=6000,3,4))))</f>
        <v>0</v>
      </c>
      <c r="AQ30" s="259"/>
      <c r="AR30" s="95">
        <f>IF(Z30=0,0,IF(Z30&lt;=2000,1,IF(Z30&lt;=4000,2,IF(Z30&lt;=6000,3,4))))</f>
        <v>0</v>
      </c>
      <c r="AS30" s="495">
        <f t="shared" si="3"/>
        <v>0</v>
      </c>
    </row>
    <row r="31" spans="2:45" ht="16.5" customHeight="1">
      <c r="B31" s="192"/>
      <c r="D31" s="176"/>
      <c r="E31" s="100" t="s">
        <v>988</v>
      </c>
      <c r="F31" s="100" t="s">
        <v>989</v>
      </c>
      <c r="G31" s="296" t="s">
        <v>910</v>
      </c>
      <c r="H31" s="291"/>
      <c r="I31" s="175"/>
      <c r="J31" s="181"/>
      <c r="K31" s="94" t="s">
        <v>990</v>
      </c>
      <c r="L31" s="254" t="s">
        <v>408</v>
      </c>
      <c r="M31" s="120" t="s">
        <v>623</v>
      </c>
      <c r="N31" s="291"/>
      <c r="O31" s="202"/>
      <c r="P31" s="181"/>
      <c r="Q31" s="106"/>
      <c r="R31" s="182" t="s">
        <v>408</v>
      </c>
      <c r="S31" s="104"/>
      <c r="T31" s="291"/>
      <c r="U31" s="202"/>
      <c r="V31" s="176" t="s">
        <v>366</v>
      </c>
      <c r="W31" s="100" t="s">
        <v>991</v>
      </c>
      <c r="X31" s="100" t="s">
        <v>992</v>
      </c>
      <c r="Y31" s="101">
        <v>190</v>
      </c>
      <c r="Z31" s="291"/>
      <c r="AA31" s="260"/>
      <c r="AB31" s="176" t="s">
        <v>366</v>
      </c>
      <c r="AC31" s="100" t="s">
        <v>993</v>
      </c>
      <c r="AD31" s="110" t="s">
        <v>994</v>
      </c>
      <c r="AE31" s="101">
        <v>1560</v>
      </c>
      <c r="AF31" s="291"/>
      <c r="AG31" s="260"/>
      <c r="AH31" s="172"/>
      <c r="AI31" s="426" t="s">
        <v>995</v>
      </c>
      <c r="AJ31" s="426" t="s">
        <v>996</v>
      </c>
      <c r="AK31" s="516">
        <v>0</v>
      </c>
      <c r="AL31" s="291"/>
      <c r="AM31" s="261"/>
      <c r="AO31" s="95"/>
      <c r="AP31" s="259"/>
      <c r="AQ31" s="259"/>
      <c r="AR31" s="95">
        <f>IF(Z31=0,0,IF(Z31&lt;=2000,1,IF(Z31&lt;=4000,2,IF(Z31&lt;=6000,3,4))))</f>
        <v>0</v>
      </c>
      <c r="AS31" s="495">
        <f t="shared" si="3"/>
        <v>0</v>
      </c>
    </row>
    <row r="32" spans="2:45" ht="16.5" customHeight="1">
      <c r="B32" s="192"/>
      <c r="D32" s="176"/>
      <c r="E32" s="121" t="s">
        <v>968</v>
      </c>
      <c r="F32" s="121" t="s">
        <v>997</v>
      </c>
      <c r="G32" s="296" t="s">
        <v>910</v>
      </c>
      <c r="H32" s="291"/>
      <c r="I32" s="175"/>
      <c r="J32" s="178"/>
      <c r="K32" s="106" t="s">
        <v>998</v>
      </c>
      <c r="L32" s="106" t="s">
        <v>408</v>
      </c>
      <c r="M32" s="120" t="s">
        <v>623</v>
      </c>
      <c r="N32" s="291"/>
      <c r="O32" s="202"/>
      <c r="P32" s="181"/>
      <c r="Q32" s="106"/>
      <c r="R32" s="182" t="s">
        <v>408</v>
      </c>
      <c r="S32" s="104"/>
      <c r="T32" s="291"/>
      <c r="U32" s="202"/>
      <c r="V32" s="176" t="s">
        <v>366</v>
      </c>
      <c r="W32" s="100" t="s">
        <v>999</v>
      </c>
      <c r="X32" s="100" t="s">
        <v>1000</v>
      </c>
      <c r="Y32" s="199">
        <v>450</v>
      </c>
      <c r="Z32" s="291"/>
      <c r="AA32" s="260"/>
      <c r="AB32" s="176" t="s">
        <v>366</v>
      </c>
      <c r="AC32" s="100" t="s">
        <v>1001</v>
      </c>
      <c r="AD32" s="100" t="s">
        <v>1002</v>
      </c>
      <c r="AE32" s="199">
        <v>1460</v>
      </c>
      <c r="AF32" s="291"/>
      <c r="AG32" s="260"/>
      <c r="AH32" s="172"/>
      <c r="AI32" s="426" t="s">
        <v>1003</v>
      </c>
      <c r="AJ32" s="426" t="s">
        <v>1004</v>
      </c>
      <c r="AK32" s="516">
        <v>0</v>
      </c>
      <c r="AL32" s="291"/>
      <c r="AM32" s="261"/>
      <c r="AO32" s="95"/>
      <c r="AP32" s="259"/>
      <c r="AQ32" s="259"/>
      <c r="AR32" s="95">
        <f>IF(Z32=0,0,IF(Z32&lt;=2000,1,IF(Z32&lt;=4000,2,IF(Z32&lt;=6000,3,4))))</f>
        <v>0</v>
      </c>
      <c r="AS32" s="495">
        <f t="shared" si="3"/>
        <v>0</v>
      </c>
    </row>
    <row r="33" spans="2:45" ht="16.5" customHeight="1">
      <c r="B33" s="192"/>
      <c r="D33" s="176"/>
      <c r="E33" s="204" t="s">
        <v>972</v>
      </c>
      <c r="F33" s="204" t="s">
        <v>1005</v>
      </c>
      <c r="G33" s="296" t="s">
        <v>910</v>
      </c>
      <c r="H33" s="291"/>
      <c r="I33" s="175"/>
      <c r="J33" s="178"/>
      <c r="K33" s="106" t="s">
        <v>988</v>
      </c>
      <c r="L33" s="106" t="s">
        <v>408</v>
      </c>
      <c r="M33" s="120" t="s">
        <v>623</v>
      </c>
      <c r="N33" s="291"/>
      <c r="O33" s="202"/>
      <c r="P33" s="181"/>
      <c r="Q33" s="106"/>
      <c r="R33" s="182" t="s">
        <v>408</v>
      </c>
      <c r="S33" s="104"/>
      <c r="T33" s="291"/>
      <c r="U33" s="202"/>
      <c r="V33" s="181"/>
      <c r="W33" s="94"/>
      <c r="X33" s="254" t="s">
        <v>408</v>
      </c>
      <c r="Y33" s="104"/>
      <c r="Z33" s="291"/>
      <c r="AA33" s="190"/>
      <c r="AB33" s="176" t="s">
        <v>366</v>
      </c>
      <c r="AC33" s="100" t="s">
        <v>1006</v>
      </c>
      <c r="AD33" s="100" t="s">
        <v>1007</v>
      </c>
      <c r="AE33" s="101">
        <v>960</v>
      </c>
      <c r="AF33" s="291"/>
      <c r="AG33" s="260"/>
      <c r="AH33" s="172"/>
      <c r="AI33" s="509" t="s">
        <v>1008</v>
      </c>
      <c r="AJ33" s="511" t="s">
        <v>1009</v>
      </c>
      <c r="AK33" s="516">
        <v>0</v>
      </c>
      <c r="AL33" s="291"/>
      <c r="AM33" s="261"/>
      <c r="AO33" s="95"/>
      <c r="AP33" s="259"/>
      <c r="AQ33" s="259"/>
      <c r="AR33" s="259"/>
      <c r="AS33" s="495">
        <f t="shared" si="3"/>
        <v>0</v>
      </c>
    </row>
    <row r="34" spans="2:45" ht="16.5" customHeight="1">
      <c r="B34" s="192"/>
      <c r="D34" s="181"/>
      <c r="E34" s="204" t="s">
        <v>1010</v>
      </c>
      <c r="F34" s="204" t="s">
        <v>1011</v>
      </c>
      <c r="G34" s="296" t="s">
        <v>910</v>
      </c>
      <c r="H34" s="291"/>
      <c r="I34" s="202"/>
      <c r="J34" s="178"/>
      <c r="K34" s="106"/>
      <c r="L34" s="106" t="s">
        <v>408</v>
      </c>
      <c r="M34" s="104"/>
      <c r="N34" s="291"/>
      <c r="O34" s="202"/>
      <c r="P34" s="181"/>
      <c r="Q34" s="106"/>
      <c r="R34" s="182" t="s">
        <v>408</v>
      </c>
      <c r="S34" s="104"/>
      <c r="T34" s="291"/>
      <c r="U34" s="202"/>
      <c r="V34" s="181"/>
      <c r="W34" s="106"/>
      <c r="X34" s="182" t="s">
        <v>408</v>
      </c>
      <c r="Y34" s="104"/>
      <c r="Z34" s="291"/>
      <c r="AA34" s="190"/>
      <c r="AB34" s="172" t="s">
        <v>366</v>
      </c>
      <c r="AC34" s="100" t="s">
        <v>1012</v>
      </c>
      <c r="AD34" s="100" t="s">
        <v>1013</v>
      </c>
      <c r="AE34" s="101">
        <v>2370</v>
      </c>
      <c r="AF34" s="291"/>
      <c r="AG34" s="260"/>
      <c r="AH34" s="172"/>
      <c r="AI34" s="509" t="s">
        <v>1014</v>
      </c>
      <c r="AJ34" s="506" t="s">
        <v>1015</v>
      </c>
      <c r="AK34" s="516">
        <v>0</v>
      </c>
      <c r="AL34" s="291"/>
      <c r="AM34" s="261"/>
      <c r="AO34" s="259"/>
      <c r="AP34" s="259"/>
      <c r="AQ34" s="259"/>
      <c r="AR34" s="259"/>
      <c r="AS34" s="495">
        <f t="shared" si="3"/>
        <v>0</v>
      </c>
    </row>
    <row r="35" spans="2:45" ht="16.5" customHeight="1">
      <c r="B35" s="192"/>
      <c r="D35" s="181"/>
      <c r="E35" s="100" t="s">
        <v>1016</v>
      </c>
      <c r="F35" s="100" t="s">
        <v>1017</v>
      </c>
      <c r="G35" s="311" t="s">
        <v>959</v>
      </c>
      <c r="H35" s="291"/>
      <c r="I35" s="202"/>
      <c r="J35" s="178"/>
      <c r="K35" s="106"/>
      <c r="L35" s="106" t="s">
        <v>408</v>
      </c>
      <c r="M35" s="104"/>
      <c r="N35" s="291"/>
      <c r="O35" s="202"/>
      <c r="P35" s="181"/>
      <c r="Q35" s="106"/>
      <c r="R35" s="182" t="s">
        <v>408</v>
      </c>
      <c r="S35" s="104"/>
      <c r="T35" s="291"/>
      <c r="U35" s="202"/>
      <c r="V35" s="181"/>
      <c r="W35" s="106"/>
      <c r="X35" s="182" t="s">
        <v>408</v>
      </c>
      <c r="Y35" s="104"/>
      <c r="Z35" s="291"/>
      <c r="AA35" s="190"/>
      <c r="AB35" s="172"/>
      <c r="AC35" s="100"/>
      <c r="AD35" s="100"/>
      <c r="AE35" s="120"/>
      <c r="AF35" s="291"/>
      <c r="AG35" s="260"/>
      <c r="AH35" s="172"/>
      <c r="AI35" s="100"/>
      <c r="AJ35" s="100"/>
      <c r="AK35" s="441"/>
      <c r="AL35" s="291"/>
      <c r="AM35" s="261"/>
      <c r="AO35" s="259"/>
      <c r="AP35" s="259"/>
      <c r="AQ35" s="259"/>
      <c r="AR35" s="259"/>
      <c r="AS35" s="95"/>
    </row>
    <row r="36" spans="2:45" ht="16.5" customHeight="1">
      <c r="B36" s="198"/>
      <c r="D36" s="265"/>
      <c r="E36" s="100"/>
      <c r="F36" s="100"/>
      <c r="G36" s="311"/>
      <c r="H36" s="291"/>
      <c r="I36" s="202"/>
      <c r="J36" s="178"/>
      <c r="K36" s="106"/>
      <c r="L36" s="106" t="s">
        <v>408</v>
      </c>
      <c r="M36" s="104"/>
      <c r="N36" s="291"/>
      <c r="O36" s="202"/>
      <c r="P36" s="178"/>
      <c r="Q36" s="106"/>
      <c r="R36" s="106" t="s">
        <v>408</v>
      </c>
      <c r="S36" s="104"/>
      <c r="T36" s="291"/>
      <c r="U36" s="202"/>
      <c r="V36" s="178"/>
      <c r="W36" s="106"/>
      <c r="X36" s="106" t="s">
        <v>408</v>
      </c>
      <c r="Y36" s="104"/>
      <c r="Z36" s="291"/>
      <c r="AA36" s="190"/>
      <c r="AB36" s="178"/>
      <c r="AC36" s="106"/>
      <c r="AD36" s="106"/>
      <c r="AE36" s="120"/>
      <c r="AF36" s="291"/>
      <c r="AG36" s="190"/>
      <c r="AH36" s="178"/>
      <c r="AI36" s="312"/>
      <c r="AJ36" s="110"/>
      <c r="AK36" s="441"/>
      <c r="AL36" s="291"/>
      <c r="AM36" s="261"/>
      <c r="AO36" s="259"/>
      <c r="AP36" s="259"/>
      <c r="AQ36" s="259"/>
      <c r="AR36" s="259"/>
      <c r="AS36" s="259"/>
    </row>
    <row r="37" spans="2:45" ht="16.5" customHeight="1">
      <c r="B37" s="198"/>
      <c r="D37" s="178"/>
      <c r="E37" s="100"/>
      <c r="F37" s="100"/>
      <c r="G37" s="311"/>
      <c r="H37" s="291"/>
      <c r="I37" s="202"/>
      <c r="J37" s="178"/>
      <c r="K37" s="106"/>
      <c r="L37" s="106" t="s">
        <v>408</v>
      </c>
      <c r="M37" s="104"/>
      <c r="N37" s="291"/>
      <c r="O37" s="202"/>
      <c r="P37" s="178"/>
      <c r="Q37" s="106"/>
      <c r="R37" s="106" t="s">
        <v>408</v>
      </c>
      <c r="S37" s="104"/>
      <c r="T37" s="291"/>
      <c r="U37" s="202"/>
      <c r="V37" s="178"/>
      <c r="W37" s="106"/>
      <c r="X37" s="106" t="s">
        <v>408</v>
      </c>
      <c r="Y37" s="104"/>
      <c r="Z37" s="291"/>
      <c r="AA37" s="190"/>
      <c r="AB37" s="178"/>
      <c r="AC37" s="100"/>
      <c r="AD37" s="100"/>
      <c r="AE37" s="120"/>
      <c r="AF37" s="291"/>
      <c r="AG37" s="190"/>
      <c r="AH37" s="178"/>
      <c r="AI37" s="100"/>
      <c r="AJ37" s="100"/>
      <c r="AK37" s="441"/>
      <c r="AL37" s="323"/>
      <c r="AM37" s="191"/>
      <c r="AO37" s="259"/>
      <c r="AP37" s="259"/>
      <c r="AQ37" s="259"/>
      <c r="AR37" s="259"/>
      <c r="AS37" s="259"/>
    </row>
    <row r="38" spans="2:45" ht="16.5" customHeight="1">
      <c r="B38" s="192"/>
      <c r="D38" s="178"/>
      <c r="E38" s="106"/>
      <c r="F38" s="106" t="s">
        <v>408</v>
      </c>
      <c r="G38" s="104"/>
      <c r="H38" s="291"/>
      <c r="I38" s="202"/>
      <c r="J38" s="265"/>
      <c r="K38" s="313"/>
      <c r="L38" s="313"/>
      <c r="M38" s="266"/>
      <c r="N38" s="395"/>
      <c r="O38" s="314"/>
      <c r="P38" s="265"/>
      <c r="Q38" s="313"/>
      <c r="R38" s="313"/>
      <c r="S38" s="266"/>
      <c r="T38" s="395"/>
      <c r="U38" s="314"/>
      <c r="V38" s="265"/>
      <c r="W38" s="313"/>
      <c r="X38" s="313"/>
      <c r="Y38" s="266"/>
      <c r="Z38" s="395"/>
      <c r="AA38" s="315"/>
      <c r="AB38" s="265"/>
      <c r="AC38" s="316"/>
      <c r="AD38" s="317"/>
      <c r="AE38" s="120"/>
      <c r="AF38" s="395"/>
      <c r="AG38" s="315"/>
      <c r="AH38" s="265"/>
      <c r="AI38" s="312"/>
      <c r="AJ38" s="110"/>
      <c r="AK38" s="441"/>
      <c r="AL38" s="395"/>
      <c r="AM38" s="273"/>
    </row>
    <row r="39" spans="2:45" ht="15.75" customHeight="1">
      <c r="B39" s="207" t="s">
        <v>414</v>
      </c>
      <c r="C39" s="208">
        <f>SUM(G39,M39,S39,Y39,AE39,AK39)</f>
        <v>19380</v>
      </c>
      <c r="D39" s="274"/>
      <c r="E39" s="210"/>
      <c r="F39" s="210" t="s">
        <v>408</v>
      </c>
      <c r="G39" s="211">
        <f>SUM(G28:G38)</f>
        <v>0</v>
      </c>
      <c r="H39" s="211"/>
      <c r="I39" s="275"/>
      <c r="J39" s="274"/>
      <c r="K39" s="210"/>
      <c r="L39" s="210" t="s">
        <v>408</v>
      </c>
      <c r="M39" s="211">
        <f>SUM(M28:M38)</f>
        <v>1970</v>
      </c>
      <c r="N39" s="211"/>
      <c r="O39" s="275"/>
      <c r="P39" s="274"/>
      <c r="Q39" s="210"/>
      <c r="R39" s="210" t="s">
        <v>408</v>
      </c>
      <c r="S39" s="211">
        <f>SUM(S28:S37)</f>
        <v>0</v>
      </c>
      <c r="T39" s="211"/>
      <c r="U39" s="275"/>
      <c r="V39" s="274"/>
      <c r="W39" s="210"/>
      <c r="X39" s="210" t="s">
        <v>408</v>
      </c>
      <c r="Y39" s="211">
        <f>SUM(Y28:Y38)</f>
        <v>3200</v>
      </c>
      <c r="Z39" s="211"/>
      <c r="AA39" s="275"/>
      <c r="AB39" s="274"/>
      <c r="AC39" s="210"/>
      <c r="AD39" s="210" t="s">
        <v>408</v>
      </c>
      <c r="AE39" s="211">
        <f>SUM(AE28:AE38)</f>
        <v>14210</v>
      </c>
      <c r="AF39" s="211"/>
      <c r="AG39" s="276"/>
      <c r="AH39" s="209"/>
      <c r="AI39" s="210"/>
      <c r="AJ39" s="210"/>
      <c r="AK39" s="211">
        <f>SUM(AK28:AK37)</f>
        <v>0</v>
      </c>
      <c r="AL39" s="211"/>
      <c r="AM39" s="277"/>
      <c r="AO39" s="278">
        <f>SUM(AO28:AO37)</f>
        <v>0</v>
      </c>
      <c r="AP39" s="278">
        <f>SUM(AP28:AP37)</f>
        <v>0</v>
      </c>
      <c r="AQ39" s="278">
        <f>SUM(AQ28:AQ37)</f>
        <v>0</v>
      </c>
      <c r="AR39" s="278">
        <f>SUM(AR28:AR37)</f>
        <v>0</v>
      </c>
      <c r="AS39" s="278">
        <f>SUM(AS28:AS37)</f>
        <v>0</v>
      </c>
    </row>
    <row r="40" spans="2:45" ht="15.75" customHeight="1" thickBot="1">
      <c r="B40" s="279" t="s">
        <v>415</v>
      </c>
      <c r="C40" s="280">
        <f>SUM(H40,N40,T40,Z40,AF40,AL40)</f>
        <v>0</v>
      </c>
      <c r="D40" s="281"/>
      <c r="E40" s="318"/>
      <c r="F40" s="219"/>
      <c r="G40" s="383">
        <f>+AO39</f>
        <v>0</v>
      </c>
      <c r="H40" s="284">
        <f>SUM(H28:H38)</f>
        <v>0</v>
      </c>
      <c r="I40" s="285"/>
      <c r="J40" s="281"/>
      <c r="K40" s="286"/>
      <c r="L40" s="286" t="s">
        <v>408</v>
      </c>
      <c r="M40" s="289">
        <f>+AP39</f>
        <v>0</v>
      </c>
      <c r="N40" s="284">
        <f>SUM(N28:N38)</f>
        <v>0</v>
      </c>
      <c r="O40" s="285"/>
      <c r="P40" s="281"/>
      <c r="Q40" s="286"/>
      <c r="R40" s="286" t="s">
        <v>408</v>
      </c>
      <c r="S40" s="283"/>
      <c r="T40" s="284">
        <f>SUM(T28:T37)</f>
        <v>0</v>
      </c>
      <c r="U40" s="285"/>
      <c r="V40" s="281"/>
      <c r="W40" s="286"/>
      <c r="X40" s="286" t="s">
        <v>408</v>
      </c>
      <c r="Y40" s="289">
        <f>+AR39</f>
        <v>0</v>
      </c>
      <c r="Z40" s="284">
        <f>SUM(Z28:Z38)</f>
        <v>0</v>
      </c>
      <c r="AA40" s="285"/>
      <c r="AB40" s="281"/>
      <c r="AC40" s="286"/>
      <c r="AD40" s="286" t="s">
        <v>408</v>
      </c>
      <c r="AE40" s="289">
        <f>+AS39</f>
        <v>0</v>
      </c>
      <c r="AF40" s="284">
        <f>SUM(AF28:AF38)</f>
        <v>0</v>
      </c>
      <c r="AG40" s="287"/>
      <c r="AH40" s="288"/>
      <c r="AI40" s="286"/>
      <c r="AJ40" s="286"/>
      <c r="AK40" s="289"/>
      <c r="AL40" s="284">
        <f>SUM(AL28:AL37)</f>
        <v>0</v>
      </c>
      <c r="AM40" s="290"/>
    </row>
    <row r="41" spans="2:45" ht="16.5" customHeight="1">
      <c r="B41" s="170" t="s">
        <v>170</v>
      </c>
      <c r="D41" s="181"/>
      <c r="E41" s="304"/>
      <c r="F41" s="304" t="s">
        <v>408</v>
      </c>
      <c r="G41" s="305"/>
      <c r="H41" s="291"/>
      <c r="I41" s="202"/>
      <c r="J41" s="176" t="s">
        <v>366</v>
      </c>
      <c r="K41" s="99" t="s">
        <v>1018</v>
      </c>
      <c r="L41" s="99" t="s">
        <v>1019</v>
      </c>
      <c r="M41" s="199">
        <v>250</v>
      </c>
      <c r="N41" s="291"/>
      <c r="O41" s="175"/>
      <c r="P41" s="181"/>
      <c r="Q41" s="106"/>
      <c r="R41" s="182" t="s">
        <v>408</v>
      </c>
      <c r="S41" s="104"/>
      <c r="T41" s="291"/>
      <c r="U41" s="202"/>
      <c r="V41" s="176" t="s">
        <v>366</v>
      </c>
      <c r="W41" s="99" t="s">
        <v>1020</v>
      </c>
      <c r="X41" s="99" t="s">
        <v>1021</v>
      </c>
      <c r="Y41" s="308">
        <v>370</v>
      </c>
      <c r="Z41" s="291"/>
      <c r="AA41" s="260"/>
      <c r="AB41" s="176" t="s">
        <v>366</v>
      </c>
      <c r="AC41" s="99" t="s">
        <v>1022</v>
      </c>
      <c r="AD41" s="99" t="s">
        <v>1023</v>
      </c>
      <c r="AE41" s="199">
        <v>830</v>
      </c>
      <c r="AF41" s="291"/>
      <c r="AG41" s="260"/>
      <c r="AH41" s="176" t="s">
        <v>366</v>
      </c>
      <c r="AI41" s="443" t="s">
        <v>1024</v>
      </c>
      <c r="AJ41" s="443" t="s">
        <v>1025</v>
      </c>
      <c r="AK41" s="199">
        <v>20</v>
      </c>
      <c r="AL41" s="517"/>
      <c r="AM41" s="261"/>
      <c r="AO41" s="259"/>
      <c r="AP41" s="95">
        <f>IF(N41=0,0,IF(N41&lt;=2000,1,IF(N41&lt;=4000,2,IF(N41&lt;=6000,3,4))))</f>
        <v>0</v>
      </c>
      <c r="AQ41" s="259"/>
      <c r="AR41" s="95">
        <f>IF(Z41=0,0,IF(Z41&lt;=2000,1,IF(Z41&lt;=4000,2,IF(Z41&lt;=6000,3,4))))</f>
        <v>0</v>
      </c>
      <c r="AS41" s="495">
        <f>IF(AF41+AL41=0,0,IF(AF41+AL41&lt;=2000,1,IF(AF41+AL41&lt;=4000,2,IF(AF41+AL41&lt;=6000,3,4))))</f>
        <v>0</v>
      </c>
    </row>
    <row r="42" spans="2:45" ht="16.5" customHeight="1">
      <c r="B42" s="186">
        <v>43480</v>
      </c>
      <c r="D42" s="181"/>
      <c r="E42" s="204"/>
      <c r="F42" s="204" t="s">
        <v>408</v>
      </c>
      <c r="G42" s="104"/>
      <c r="H42" s="291"/>
      <c r="I42" s="202"/>
      <c r="J42" s="181"/>
      <c r="K42" s="94"/>
      <c r="L42" s="254"/>
      <c r="M42" s="104"/>
      <c r="N42" s="291"/>
      <c r="O42" s="202"/>
      <c r="P42" s="181"/>
      <c r="Q42" s="106"/>
      <c r="R42" s="182" t="s">
        <v>408</v>
      </c>
      <c r="S42" s="104"/>
      <c r="T42" s="291"/>
      <c r="U42" s="202"/>
      <c r="V42" s="181"/>
      <c r="W42" s="94"/>
      <c r="X42" s="254" t="s">
        <v>408</v>
      </c>
      <c r="Y42" s="104"/>
      <c r="Z42" s="291"/>
      <c r="AA42" s="190"/>
      <c r="AB42" s="176" t="s">
        <v>366</v>
      </c>
      <c r="AC42" s="100" t="s">
        <v>1026</v>
      </c>
      <c r="AD42" s="100" t="s">
        <v>1027</v>
      </c>
      <c r="AE42" s="101">
        <v>830</v>
      </c>
      <c r="AF42" s="291"/>
      <c r="AG42" s="260"/>
      <c r="AH42" s="172"/>
      <c r="AI42" s="426" t="s">
        <v>1028</v>
      </c>
      <c r="AJ42" s="426" t="s">
        <v>1029</v>
      </c>
      <c r="AK42" s="516">
        <v>0</v>
      </c>
      <c r="AL42" s="291"/>
      <c r="AM42" s="261"/>
      <c r="AO42" s="259"/>
      <c r="AP42" s="259"/>
      <c r="AQ42" s="259"/>
      <c r="AR42" s="259"/>
      <c r="AS42" s="495">
        <f>IF(AF42=0,0,IF(AF42&lt;=2000,1,IF(AF42&lt;=4000,2,IF(AF42&lt;=6000,3,4))))</f>
        <v>0</v>
      </c>
    </row>
    <row r="43" spans="2:45" ht="16.5" customHeight="1">
      <c r="B43" s="192"/>
      <c r="D43" s="181"/>
      <c r="E43" s="204"/>
      <c r="F43" s="204" t="s">
        <v>408</v>
      </c>
      <c r="G43" s="104"/>
      <c r="H43" s="291"/>
      <c r="I43" s="202"/>
      <c r="J43" s="178"/>
      <c r="K43" s="106"/>
      <c r="L43" s="106"/>
      <c r="M43" s="104"/>
      <c r="N43" s="291"/>
      <c r="O43" s="202"/>
      <c r="P43" s="178"/>
      <c r="Q43" s="106"/>
      <c r="R43" s="106" t="s">
        <v>408</v>
      </c>
      <c r="S43" s="104"/>
      <c r="T43" s="291"/>
      <c r="U43" s="202"/>
      <c r="V43" s="178"/>
      <c r="W43" s="106"/>
      <c r="X43" s="106" t="s">
        <v>408</v>
      </c>
      <c r="Y43" s="104"/>
      <c r="Z43" s="291"/>
      <c r="AA43" s="190"/>
      <c r="AB43" s="176" t="s">
        <v>366</v>
      </c>
      <c r="AC43" s="100" t="s">
        <v>1030</v>
      </c>
      <c r="AD43" s="100" t="s">
        <v>1031</v>
      </c>
      <c r="AE43" s="101">
        <v>700</v>
      </c>
      <c r="AF43" s="291"/>
      <c r="AG43" s="260"/>
      <c r="AH43" s="172"/>
      <c r="AI43" s="426" t="s">
        <v>1032</v>
      </c>
      <c r="AJ43" s="426" t="s">
        <v>1033</v>
      </c>
      <c r="AK43" s="516">
        <v>0</v>
      </c>
      <c r="AL43" s="291"/>
      <c r="AM43" s="261"/>
      <c r="AO43" s="259"/>
      <c r="AP43" s="259"/>
      <c r="AQ43" s="259"/>
      <c r="AR43" s="259"/>
      <c r="AS43" s="495">
        <f>IF(AF43=0,0,IF(AF43&lt;=2000,1,IF(AF43&lt;=4000,2,IF(AF43&lt;=6000,3,4))))</f>
        <v>0</v>
      </c>
    </row>
    <row r="44" spans="2:45" ht="16.5" customHeight="1">
      <c r="B44" s="198"/>
      <c r="D44" s="181"/>
      <c r="E44" s="204"/>
      <c r="F44" s="204" t="s">
        <v>408</v>
      </c>
      <c r="G44" s="104"/>
      <c r="H44" s="291"/>
      <c r="I44" s="202"/>
      <c r="J44" s="178"/>
      <c r="K44" s="106"/>
      <c r="L44" s="106"/>
      <c r="M44" s="104"/>
      <c r="N44" s="291"/>
      <c r="O44" s="202"/>
      <c r="P44" s="178"/>
      <c r="Q44" s="106"/>
      <c r="R44" s="106" t="s">
        <v>408</v>
      </c>
      <c r="S44" s="104"/>
      <c r="T44" s="291"/>
      <c r="U44" s="202"/>
      <c r="V44" s="178"/>
      <c r="W44" s="106"/>
      <c r="X44" s="106" t="s">
        <v>408</v>
      </c>
      <c r="Y44" s="104"/>
      <c r="Z44" s="291"/>
      <c r="AA44" s="190"/>
      <c r="AB44" s="176" t="s">
        <v>366</v>
      </c>
      <c r="AC44" s="100" t="s">
        <v>1034</v>
      </c>
      <c r="AD44" s="100" t="s">
        <v>1035</v>
      </c>
      <c r="AE44" s="101">
        <v>360</v>
      </c>
      <c r="AF44" s="291"/>
      <c r="AG44" s="260"/>
      <c r="AH44" s="172"/>
      <c r="AI44" s="426" t="s">
        <v>1036</v>
      </c>
      <c r="AJ44" s="426" t="s">
        <v>1037</v>
      </c>
      <c r="AK44" s="516">
        <v>0</v>
      </c>
      <c r="AL44" s="291"/>
      <c r="AM44" s="261"/>
      <c r="AO44" s="259"/>
      <c r="AP44" s="259"/>
      <c r="AQ44" s="259"/>
      <c r="AR44" s="259"/>
      <c r="AS44" s="495">
        <f>IF(AF44=0,0,IF(AF44&lt;=2000,1,IF(AF44&lt;=4000,2,IF(AF44&lt;=6000,3,4))))</f>
        <v>0</v>
      </c>
    </row>
    <row r="45" spans="2:45" ht="16.5" customHeight="1">
      <c r="B45" s="198"/>
      <c r="D45" s="181"/>
      <c r="E45" s="94"/>
      <c r="F45" s="94" t="s">
        <v>408</v>
      </c>
      <c r="G45" s="251"/>
      <c r="H45" s="291"/>
      <c r="I45" s="202"/>
      <c r="J45" s="178"/>
      <c r="K45" s="106"/>
      <c r="L45" s="106"/>
      <c r="M45" s="104"/>
      <c r="N45" s="291"/>
      <c r="O45" s="202"/>
      <c r="P45" s="178"/>
      <c r="Q45" s="106"/>
      <c r="R45" s="106" t="s">
        <v>408</v>
      </c>
      <c r="S45" s="104"/>
      <c r="T45" s="291"/>
      <c r="U45" s="202"/>
      <c r="V45" s="178"/>
      <c r="W45" s="106"/>
      <c r="X45" s="106" t="s">
        <v>408</v>
      </c>
      <c r="Y45" s="104"/>
      <c r="Z45" s="291"/>
      <c r="AA45" s="190"/>
      <c r="AB45" s="176" t="s">
        <v>366</v>
      </c>
      <c r="AC45" s="121" t="s">
        <v>1038</v>
      </c>
      <c r="AD45" s="121" t="s">
        <v>1039</v>
      </c>
      <c r="AE45" s="199">
        <v>1150</v>
      </c>
      <c r="AF45" s="291"/>
      <c r="AG45" s="260"/>
      <c r="AH45" s="172"/>
      <c r="AI45" s="509" t="s">
        <v>1040</v>
      </c>
      <c r="AJ45" s="506" t="s">
        <v>1041</v>
      </c>
      <c r="AK45" s="516">
        <v>0</v>
      </c>
      <c r="AL45" s="291"/>
      <c r="AM45" s="261"/>
      <c r="AO45" s="259"/>
      <c r="AP45" s="259"/>
      <c r="AQ45" s="259"/>
      <c r="AR45" s="259"/>
      <c r="AS45" s="495">
        <f>IF(AF45=0,0,IF(AF45&lt;=2000,1,IF(AF45&lt;=4000,2,IF(AF45&lt;=6000,3,4))))</f>
        <v>0</v>
      </c>
    </row>
    <row r="46" spans="2:45" ht="16.5" customHeight="1">
      <c r="B46" s="192"/>
      <c r="D46" s="178"/>
      <c r="E46" s="106"/>
      <c r="F46" s="106" t="s">
        <v>408</v>
      </c>
      <c r="G46" s="104"/>
      <c r="H46" s="291"/>
      <c r="I46" s="202"/>
      <c r="J46" s="178"/>
      <c r="K46" s="106"/>
      <c r="L46" s="106"/>
      <c r="M46" s="104"/>
      <c r="N46" s="291"/>
      <c r="O46" s="202"/>
      <c r="P46" s="178"/>
      <c r="Q46" s="106"/>
      <c r="R46" s="106" t="s">
        <v>408</v>
      </c>
      <c r="S46" s="104"/>
      <c r="T46" s="291"/>
      <c r="U46" s="202"/>
      <c r="V46" s="178"/>
      <c r="W46" s="106"/>
      <c r="X46" s="106" t="s">
        <v>408</v>
      </c>
      <c r="Y46" s="104"/>
      <c r="Z46" s="291"/>
      <c r="AA46" s="190"/>
      <c r="AB46" s="178"/>
      <c r="AC46" s="319" t="s">
        <v>1042</v>
      </c>
      <c r="AD46" s="121"/>
      <c r="AE46" s="263"/>
      <c r="AF46" s="291"/>
      <c r="AG46" s="190"/>
      <c r="AH46" s="172"/>
      <c r="AI46" s="319"/>
      <c r="AJ46" s="94"/>
      <c r="AK46" s="263"/>
      <c r="AL46" s="291"/>
      <c r="AM46" s="191"/>
      <c r="AO46" s="259"/>
      <c r="AP46" s="259"/>
      <c r="AQ46" s="259"/>
      <c r="AR46" s="259"/>
      <c r="AS46" s="500"/>
    </row>
    <row r="47" spans="2:45" ht="16.5" customHeight="1">
      <c r="B47" s="192"/>
      <c r="D47" s="178"/>
      <c r="E47" s="106"/>
      <c r="F47" s="106" t="s">
        <v>408</v>
      </c>
      <c r="G47" s="104"/>
      <c r="H47" s="291"/>
      <c r="I47" s="202"/>
      <c r="J47" s="178"/>
      <c r="K47" s="106"/>
      <c r="L47" s="106"/>
      <c r="M47" s="104"/>
      <c r="N47" s="291"/>
      <c r="O47" s="202"/>
      <c r="P47" s="178"/>
      <c r="Q47" s="106"/>
      <c r="R47" s="106" t="s">
        <v>408</v>
      </c>
      <c r="S47" s="104"/>
      <c r="T47" s="291"/>
      <c r="U47" s="202"/>
      <c r="V47" s="178"/>
      <c r="W47" s="106"/>
      <c r="X47" s="106" t="s">
        <v>408</v>
      </c>
      <c r="Y47" s="104"/>
      <c r="Z47" s="291"/>
      <c r="AA47" s="190"/>
      <c r="AB47" s="178"/>
      <c r="AC47" s="100" t="s">
        <v>1043</v>
      </c>
      <c r="AD47" s="100" t="s">
        <v>1044</v>
      </c>
      <c r="AE47" s="263" t="s">
        <v>623</v>
      </c>
      <c r="AF47" s="291"/>
      <c r="AG47" s="190"/>
      <c r="AH47" s="172"/>
      <c r="AI47" s="100"/>
      <c r="AJ47" s="100"/>
      <c r="AK47" s="263"/>
      <c r="AL47" s="291"/>
      <c r="AM47" s="261"/>
      <c r="AO47" s="259"/>
      <c r="AP47" s="259"/>
      <c r="AQ47" s="259"/>
      <c r="AR47" s="259"/>
      <c r="AS47" s="500"/>
    </row>
    <row r="48" spans="2:45" ht="16.5" customHeight="1" thickBot="1">
      <c r="B48" s="192"/>
      <c r="D48" s="178"/>
      <c r="E48" s="106"/>
      <c r="F48" s="106" t="s">
        <v>408</v>
      </c>
      <c r="G48" s="104"/>
      <c r="H48" s="291"/>
      <c r="I48" s="202"/>
      <c r="J48" s="178"/>
      <c r="K48" s="106"/>
      <c r="L48" s="106"/>
      <c r="M48" s="104"/>
      <c r="N48" s="291"/>
      <c r="O48" s="202"/>
      <c r="P48" s="178"/>
      <c r="Q48" s="106"/>
      <c r="R48" s="106" t="s">
        <v>408</v>
      </c>
      <c r="S48" s="104"/>
      <c r="T48" s="291"/>
      <c r="U48" s="202"/>
      <c r="V48" s="178"/>
      <c r="W48" s="106"/>
      <c r="X48" s="106" t="s">
        <v>408</v>
      </c>
      <c r="Y48" s="104"/>
      <c r="Z48" s="291"/>
      <c r="AA48" s="190"/>
      <c r="AB48" s="178"/>
      <c r="AC48" s="100"/>
      <c r="AD48" s="100"/>
      <c r="AE48" s="263"/>
      <c r="AF48" s="291"/>
      <c r="AG48" s="190"/>
      <c r="AH48" s="178"/>
      <c r="AI48" s="106"/>
      <c r="AJ48" s="106"/>
      <c r="AK48" s="104"/>
      <c r="AL48" s="291"/>
      <c r="AM48" s="191"/>
      <c r="AO48" s="264"/>
      <c r="AP48" s="259"/>
      <c r="AQ48" s="259"/>
      <c r="AR48" s="259"/>
      <c r="AS48" s="500"/>
    </row>
    <row r="49" spans="2:45" ht="16.5" customHeight="1" thickBot="1">
      <c r="B49" s="207" t="s">
        <v>414</v>
      </c>
      <c r="C49" s="208">
        <f>SUM(G49,M49,S49,Y49,AE49,AK49)</f>
        <v>4510</v>
      </c>
      <c r="D49" s="274"/>
      <c r="E49" s="210"/>
      <c r="F49" s="210" t="s">
        <v>408</v>
      </c>
      <c r="G49" s="211">
        <f>SUM(G41:G48)</f>
        <v>0</v>
      </c>
      <c r="H49" s="211"/>
      <c r="I49" s="275"/>
      <c r="J49" s="274"/>
      <c r="K49" s="210"/>
      <c r="L49" s="210"/>
      <c r="M49" s="211">
        <f>SUM(M41:M48)</f>
        <v>250</v>
      </c>
      <c r="N49" s="211"/>
      <c r="O49" s="275"/>
      <c r="P49" s="274"/>
      <c r="Q49" s="210"/>
      <c r="R49" s="210" t="s">
        <v>408</v>
      </c>
      <c r="S49" s="211">
        <f>SUM(S41:S48)</f>
        <v>0</v>
      </c>
      <c r="T49" s="211"/>
      <c r="U49" s="275"/>
      <c r="V49" s="274"/>
      <c r="W49" s="210"/>
      <c r="X49" s="210" t="s">
        <v>408</v>
      </c>
      <c r="Y49" s="211">
        <f>SUM(Y41:Y48)</f>
        <v>370</v>
      </c>
      <c r="Z49" s="211"/>
      <c r="AA49" s="275"/>
      <c r="AB49" s="274"/>
      <c r="AC49" s="210"/>
      <c r="AD49" s="210" t="s">
        <v>408</v>
      </c>
      <c r="AE49" s="211">
        <f>SUM(AE41:AE48)</f>
        <v>3870</v>
      </c>
      <c r="AF49" s="211"/>
      <c r="AG49" s="276"/>
      <c r="AH49" s="209"/>
      <c r="AI49" s="210"/>
      <c r="AJ49" s="210"/>
      <c r="AK49" s="211">
        <f>SUM(AK41:AK48)</f>
        <v>20</v>
      </c>
      <c r="AL49" s="211"/>
      <c r="AM49" s="277"/>
      <c r="AO49" s="278">
        <f>SUM(AO41:AO48)</f>
        <v>0</v>
      </c>
      <c r="AP49" s="278">
        <f>SUM(AP41:AP48)</f>
        <v>0</v>
      </c>
      <c r="AQ49" s="278">
        <f>SUM(AQ41:AQ48)</f>
        <v>0</v>
      </c>
      <c r="AR49" s="278">
        <f>SUM(AR41:AR48)</f>
        <v>0</v>
      </c>
      <c r="AS49" s="501">
        <f>SUM(AS41:AS48)</f>
        <v>0</v>
      </c>
    </row>
    <row r="50" spans="2:45" ht="16.5" customHeight="1" thickBot="1">
      <c r="B50" s="279" t="s">
        <v>415</v>
      </c>
      <c r="C50" s="280">
        <f>SUM(H50,N50,T50,Z50,AF50,AL50)</f>
        <v>0</v>
      </c>
      <c r="D50" s="281"/>
      <c r="E50" s="282"/>
      <c r="F50" s="219"/>
      <c r="G50" s="283"/>
      <c r="H50" s="284">
        <f>SUM(H41:H48)</f>
        <v>0</v>
      </c>
      <c r="I50" s="285"/>
      <c r="J50" s="281"/>
      <c r="K50" s="286"/>
      <c r="L50" s="286"/>
      <c r="M50" s="289">
        <f>+AP49</f>
        <v>0</v>
      </c>
      <c r="N50" s="284">
        <f>SUM(N41:N48)</f>
        <v>0</v>
      </c>
      <c r="O50" s="285"/>
      <c r="P50" s="281"/>
      <c r="Q50" s="286"/>
      <c r="R50" s="286" t="s">
        <v>408</v>
      </c>
      <c r="S50" s="283"/>
      <c r="T50" s="284">
        <f>SUM(T41:T48)</f>
        <v>0</v>
      </c>
      <c r="U50" s="285"/>
      <c r="V50" s="281"/>
      <c r="W50" s="286"/>
      <c r="X50" s="286" t="s">
        <v>408</v>
      </c>
      <c r="Y50" s="289">
        <f>+AR49</f>
        <v>0</v>
      </c>
      <c r="Z50" s="284">
        <f>SUM(Z41:Z48)</f>
        <v>0</v>
      </c>
      <c r="AA50" s="285"/>
      <c r="AB50" s="281"/>
      <c r="AC50" s="286"/>
      <c r="AD50" s="286" t="s">
        <v>408</v>
      </c>
      <c r="AE50" s="289">
        <f>+AS49</f>
        <v>0</v>
      </c>
      <c r="AF50" s="284">
        <f>SUM(AF41:AF48)</f>
        <v>0</v>
      </c>
      <c r="AG50" s="287"/>
      <c r="AH50" s="288"/>
      <c r="AI50" s="286"/>
      <c r="AJ50" s="286"/>
      <c r="AK50" s="289"/>
      <c r="AL50" s="284">
        <f>SUM(AL41:AL48)</f>
        <v>0</v>
      </c>
      <c r="AM50" s="290"/>
      <c r="AS50" s="502"/>
    </row>
    <row r="51" spans="2:45" ht="16.5" customHeight="1">
      <c r="B51" s="170" t="s">
        <v>171</v>
      </c>
      <c r="D51" s="172"/>
      <c r="E51" s="99" t="s">
        <v>1045</v>
      </c>
      <c r="F51" s="99" t="s">
        <v>1046</v>
      </c>
      <c r="G51" s="320" t="s">
        <v>959</v>
      </c>
      <c r="H51" s="291"/>
      <c r="I51" s="175"/>
      <c r="J51" s="178"/>
      <c r="K51" s="106"/>
      <c r="L51" s="106"/>
      <c r="M51" s="104"/>
      <c r="N51" s="291"/>
      <c r="O51" s="202"/>
      <c r="P51" s="178"/>
      <c r="Q51" s="106"/>
      <c r="R51" s="106" t="s">
        <v>408</v>
      </c>
      <c r="S51" s="104"/>
      <c r="T51" s="291"/>
      <c r="U51" s="202"/>
      <c r="V51" s="172" t="s">
        <v>366</v>
      </c>
      <c r="W51" s="99" t="s">
        <v>1047</v>
      </c>
      <c r="X51" s="99" t="s">
        <v>1048</v>
      </c>
      <c r="Y51" s="199">
        <v>1110</v>
      </c>
      <c r="Z51" s="291"/>
      <c r="AA51" s="260"/>
      <c r="AB51" s="172" t="s">
        <v>366</v>
      </c>
      <c r="AC51" s="99" t="s">
        <v>1049</v>
      </c>
      <c r="AD51" s="99" t="s">
        <v>1050</v>
      </c>
      <c r="AE51" s="101">
        <v>2880</v>
      </c>
      <c r="AF51" s="291"/>
      <c r="AG51" s="260"/>
      <c r="AH51" s="172"/>
      <c r="AI51" s="443" t="s">
        <v>1051</v>
      </c>
      <c r="AJ51" s="512" t="s">
        <v>1052</v>
      </c>
      <c r="AK51" s="516">
        <v>0</v>
      </c>
      <c r="AL51" s="291"/>
      <c r="AM51" s="261"/>
      <c r="AO51" s="95"/>
      <c r="AP51" s="259"/>
      <c r="AQ51" s="259"/>
      <c r="AR51" s="95">
        <f>IF(Z51=0,0,IF(Z51&lt;=2000,1,IF(Z51&lt;=4000,2,IF(Z51&lt;=6000,3,4))))</f>
        <v>0</v>
      </c>
      <c r="AS51" s="495">
        <f>IF(AF51=0,0,IF(AF51&lt;=2000,1,IF(AF51&lt;=4000,2,IF(AF51&lt;=6000,3,4))))</f>
        <v>0</v>
      </c>
    </row>
    <row r="52" spans="2:45" ht="16.5" customHeight="1">
      <c r="B52" s="186">
        <v>43205</v>
      </c>
      <c r="D52" s="172"/>
      <c r="E52" s="100" t="s">
        <v>1053</v>
      </c>
      <c r="F52" s="100" t="s">
        <v>1054</v>
      </c>
      <c r="G52" s="321" t="s">
        <v>959</v>
      </c>
      <c r="H52" s="291"/>
      <c r="I52" s="175"/>
      <c r="J52" s="178"/>
      <c r="K52" s="106"/>
      <c r="L52" s="106"/>
      <c r="M52" s="104"/>
      <c r="N52" s="291"/>
      <c r="O52" s="202"/>
      <c r="P52" s="178"/>
      <c r="Q52" s="106"/>
      <c r="R52" s="106" t="s">
        <v>408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172"/>
      <c r="AC52" s="100" t="s">
        <v>1055</v>
      </c>
      <c r="AD52" s="121" t="s">
        <v>1056</v>
      </c>
      <c r="AE52" s="263" t="s">
        <v>623</v>
      </c>
      <c r="AF52" s="291"/>
      <c r="AG52" s="260"/>
      <c r="AH52" s="172"/>
      <c r="AI52" s="100"/>
      <c r="AJ52" s="100"/>
      <c r="AK52" s="321"/>
      <c r="AL52" s="291"/>
      <c r="AM52" s="261"/>
      <c r="AO52" s="95"/>
      <c r="AP52" s="259"/>
      <c r="AQ52" s="259"/>
      <c r="AR52" s="259"/>
      <c r="AS52" s="95"/>
    </row>
    <row r="53" spans="2:45" ht="16.5" customHeight="1">
      <c r="B53" s="192"/>
      <c r="D53" s="178"/>
      <c r="E53" s="94"/>
      <c r="F53" s="94" t="s">
        <v>408</v>
      </c>
      <c r="G53" s="104"/>
      <c r="H53" s="291"/>
      <c r="I53" s="202"/>
      <c r="J53" s="178"/>
      <c r="K53" s="106"/>
      <c r="L53" s="106"/>
      <c r="M53" s="104"/>
      <c r="N53" s="291"/>
      <c r="O53" s="202"/>
      <c r="P53" s="178"/>
      <c r="Q53" s="262"/>
      <c r="R53" s="106"/>
      <c r="S53" s="104"/>
      <c r="T53" s="291"/>
      <c r="U53" s="202"/>
      <c r="V53" s="172"/>
      <c r="W53" s="121"/>
      <c r="X53" s="121"/>
      <c r="Y53" s="199"/>
      <c r="Z53" s="291"/>
      <c r="AA53" s="260"/>
      <c r="AB53" s="178"/>
      <c r="AC53" s="100" t="s">
        <v>1057</v>
      </c>
      <c r="AD53" s="100" t="s">
        <v>1058</v>
      </c>
      <c r="AE53" s="296" t="s">
        <v>910</v>
      </c>
      <c r="AF53" s="291"/>
      <c r="AG53" s="190"/>
      <c r="AH53" s="172"/>
      <c r="AI53" s="100"/>
      <c r="AJ53" s="100"/>
      <c r="AK53" s="263"/>
      <c r="AL53" s="291"/>
      <c r="AM53" s="191"/>
      <c r="AO53" s="259"/>
      <c r="AP53" s="259"/>
      <c r="AQ53" s="259"/>
      <c r="AR53" s="259"/>
      <c r="AS53" s="259"/>
    </row>
    <row r="54" spans="2:45" ht="16.5" customHeight="1" thickBot="1">
      <c r="B54" s="192"/>
      <c r="D54" s="178"/>
      <c r="E54" s="106"/>
      <c r="F54" s="106" t="s">
        <v>408</v>
      </c>
      <c r="G54" s="104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 t="s">
        <v>408</v>
      </c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100" t="s">
        <v>1059</v>
      </c>
      <c r="AD54" s="100"/>
      <c r="AE54" s="296" t="s">
        <v>623</v>
      </c>
      <c r="AF54" s="291"/>
      <c r="AG54" s="190"/>
      <c r="AH54" s="178"/>
      <c r="AI54" s="106"/>
      <c r="AJ54" s="106"/>
      <c r="AK54" s="104"/>
      <c r="AL54" s="291"/>
      <c r="AM54" s="191"/>
      <c r="AO54" s="264"/>
      <c r="AP54" s="259"/>
      <c r="AQ54" s="259"/>
      <c r="AR54" s="259"/>
      <c r="AS54" s="259"/>
    </row>
    <row r="55" spans="2:45" ht="15.75" customHeight="1" thickBot="1">
      <c r="B55" s="207" t="s">
        <v>414</v>
      </c>
      <c r="C55" s="208">
        <f>SUM(G55,M55,S55,Y55,AE55,AK55)</f>
        <v>3990</v>
      </c>
      <c r="D55" s="209"/>
      <c r="E55" s="210"/>
      <c r="F55" s="210" t="s">
        <v>408</v>
      </c>
      <c r="G55" s="211">
        <f>SUM(G51:G54)</f>
        <v>0</v>
      </c>
      <c r="H55" s="211"/>
      <c r="I55" s="212"/>
      <c r="J55" s="209"/>
      <c r="K55" s="210"/>
      <c r="L55" s="210"/>
      <c r="M55" s="211">
        <f>SUM(M51:M54)</f>
        <v>0</v>
      </c>
      <c r="N55" s="211"/>
      <c r="O55" s="212"/>
      <c r="P55" s="209"/>
      <c r="Q55" s="210"/>
      <c r="R55" s="210" t="s">
        <v>408</v>
      </c>
      <c r="S55" s="211">
        <f>SUM(S51:S54)</f>
        <v>0</v>
      </c>
      <c r="T55" s="211"/>
      <c r="U55" s="212"/>
      <c r="V55" s="209"/>
      <c r="W55" s="210"/>
      <c r="X55" s="210"/>
      <c r="Y55" s="211">
        <f>SUM(Y51:Y54)</f>
        <v>1110</v>
      </c>
      <c r="Z55" s="211"/>
      <c r="AA55" s="212"/>
      <c r="AB55" s="209"/>
      <c r="AC55" s="210"/>
      <c r="AD55" s="210" t="s">
        <v>408</v>
      </c>
      <c r="AE55" s="211">
        <f>SUM(AE51:AE54)</f>
        <v>2880</v>
      </c>
      <c r="AF55" s="211"/>
      <c r="AG55" s="213"/>
      <c r="AH55" s="209"/>
      <c r="AI55" s="210"/>
      <c r="AJ55" s="210"/>
      <c r="AK55" s="211">
        <f>SUM(AK51:AK54)</f>
        <v>0</v>
      </c>
      <c r="AL55" s="211"/>
      <c r="AM55" s="214"/>
      <c r="AO55" s="322">
        <f>SUM(AO51:AO54)</f>
        <v>0</v>
      </c>
      <c r="AP55" s="322">
        <f>SUM(AP51:AP54)</f>
        <v>0</v>
      </c>
      <c r="AQ55" s="322">
        <f>SUM(AQ51:AQ54)</f>
        <v>0</v>
      </c>
      <c r="AR55" s="322">
        <f>SUM(AR51:AR54)</f>
        <v>0</v>
      </c>
      <c r="AS55" s="322">
        <f>SUM(AS51:AS54)</f>
        <v>0</v>
      </c>
    </row>
    <row r="56" spans="2:45" ht="15.75" customHeight="1" thickBot="1">
      <c r="B56" s="216" t="s">
        <v>415</v>
      </c>
      <c r="C56" s="217">
        <f>SUM(H56,N56,T56,Z56,AF56,AL56)</f>
        <v>0</v>
      </c>
      <c r="D56" s="218"/>
      <c r="E56" s="282"/>
      <c r="F56" s="219"/>
      <c r="G56" s="289">
        <f>+AO55</f>
        <v>0</v>
      </c>
      <c r="H56" s="284">
        <f>SUM(H51:H54)</f>
        <v>0</v>
      </c>
      <c r="I56" s="221"/>
      <c r="J56" s="218"/>
      <c r="K56" s="219"/>
      <c r="L56" s="219"/>
      <c r="M56" s="283"/>
      <c r="N56" s="284">
        <f>SUM(N51:N54)</f>
        <v>0</v>
      </c>
      <c r="O56" s="221"/>
      <c r="P56" s="218"/>
      <c r="Q56" s="219"/>
      <c r="R56" s="219" t="s">
        <v>408</v>
      </c>
      <c r="S56" s="283"/>
      <c r="T56" s="284">
        <f>SUM(T51:T54)</f>
        <v>0</v>
      </c>
      <c r="U56" s="221"/>
      <c r="V56" s="218"/>
      <c r="W56" s="219"/>
      <c r="X56" s="219"/>
      <c r="Y56" s="289">
        <f>+AR55</f>
        <v>0</v>
      </c>
      <c r="Z56" s="284">
        <f>SUM(Z51:Z54)</f>
        <v>0</v>
      </c>
      <c r="AA56" s="221"/>
      <c r="AB56" s="218"/>
      <c r="AC56" s="219"/>
      <c r="AD56" s="219" t="s">
        <v>408</v>
      </c>
      <c r="AE56" s="289">
        <f>+AS55</f>
        <v>0</v>
      </c>
      <c r="AF56" s="284">
        <f>SUM(AF51:AF54)</f>
        <v>0</v>
      </c>
      <c r="AG56" s="222"/>
      <c r="AH56" s="218"/>
      <c r="AI56" s="219"/>
      <c r="AJ56" s="219"/>
      <c r="AK56" s="289"/>
      <c r="AL56" s="284">
        <f>SUM(AL51:AL54)</f>
        <v>0</v>
      </c>
      <c r="AM56" s="223"/>
    </row>
    <row r="57" spans="2:45" s="232" customFormat="1" ht="15.75" customHeight="1" thickTop="1" thickBot="1">
      <c r="B57" s="224" t="s">
        <v>416</v>
      </c>
      <c r="C57" s="225">
        <f>SUM(H57,N57,T57,Z57,AF57,AL57)</f>
        <v>0</v>
      </c>
      <c r="D57" s="226"/>
      <c r="E57" s="227"/>
      <c r="F57" s="227" t="s">
        <v>408</v>
      </c>
      <c r="G57" s="228">
        <f>SUM(G21,G26,G39,G49,G55)</f>
        <v>0</v>
      </c>
      <c r="H57" s="228">
        <f>SUM(H56,H50,H40,H27,H22)</f>
        <v>0</v>
      </c>
      <c r="I57" s="229"/>
      <c r="J57" s="226"/>
      <c r="K57" s="227"/>
      <c r="L57" s="227"/>
      <c r="M57" s="228">
        <f>SUM(M21,M26,M39,M49,M55)</f>
        <v>2220</v>
      </c>
      <c r="N57" s="228">
        <f>SUM(N56,N50,N40,N27,N22)</f>
        <v>0</v>
      </c>
      <c r="O57" s="229"/>
      <c r="P57" s="226"/>
      <c r="Q57" s="227"/>
      <c r="R57" s="227" t="s">
        <v>408</v>
      </c>
      <c r="S57" s="228">
        <f>SUM(S21,S26,S39,S49,S55)</f>
        <v>0</v>
      </c>
      <c r="T57" s="228">
        <f>SUM(T56,T50,T40,T27,T22)</f>
        <v>0</v>
      </c>
      <c r="U57" s="229"/>
      <c r="V57" s="226"/>
      <c r="W57" s="227"/>
      <c r="X57" s="227"/>
      <c r="Y57" s="228">
        <f>SUM(Y21,Y26,Y39,Y49,Y55)</f>
        <v>5530</v>
      </c>
      <c r="Z57" s="228">
        <f>SUM(Z56,Z50,Z40,Z27,Z22)</f>
        <v>0</v>
      </c>
      <c r="AA57" s="229"/>
      <c r="AB57" s="226"/>
      <c r="AC57" s="227"/>
      <c r="AD57" s="227" t="s">
        <v>408</v>
      </c>
      <c r="AE57" s="228">
        <f>SUM(AE21,AE26,AE39,AE49,AE55)</f>
        <v>32020</v>
      </c>
      <c r="AF57" s="228">
        <f>SUM(AF56,AF50,AF40,AF27,AF22)</f>
        <v>0</v>
      </c>
      <c r="AG57" s="230"/>
      <c r="AH57" s="226"/>
      <c r="AI57" s="227"/>
      <c r="AJ57" s="227"/>
      <c r="AK57" s="228">
        <f>SUM(AK21,AK26,AK39,AK49,AK55)</f>
        <v>120</v>
      </c>
      <c r="AL57" s="228">
        <f>SUM(AL56,AL50,AL40,AL27,AL22)</f>
        <v>0</v>
      </c>
      <c r="AM57" s="231"/>
      <c r="AO57" s="249"/>
      <c r="AP57" s="249"/>
      <c r="AQ57" s="298"/>
      <c r="AR57" s="298"/>
      <c r="AS57" s="298"/>
    </row>
    <row r="58" spans="2:45" ht="15" customHeight="1" thickBot="1">
      <c r="B58" s="233"/>
      <c r="C58" s="234"/>
      <c r="D58" s="234"/>
      <c r="F58" s="91" t="s">
        <v>408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408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 t="s">
        <v>408</v>
      </c>
      <c r="AE58" s="385"/>
      <c r="AF58" s="385"/>
      <c r="AG58" s="385"/>
      <c r="AH58" s="234"/>
      <c r="AI58" s="385"/>
      <c r="AJ58" s="385"/>
      <c r="AK58" s="385"/>
      <c r="AL58" s="385"/>
      <c r="AM58" s="96" t="s">
        <v>899</v>
      </c>
    </row>
    <row r="59" spans="2:45" ht="15" customHeight="1">
      <c r="B59" s="235" t="s">
        <v>418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419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587" t="s">
        <v>420</v>
      </c>
      <c r="AI60" s="587"/>
      <c r="AJ60" s="587"/>
      <c r="AK60" s="587"/>
      <c r="AL60" s="587"/>
      <c r="AM60" s="618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467" t="s">
        <v>421</v>
      </c>
      <c r="AI61" s="467"/>
      <c r="AJ61" s="467"/>
      <c r="AK61" s="467"/>
      <c r="AL61" s="469"/>
      <c r="AM61" s="470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589" t="s">
        <v>422</v>
      </c>
      <c r="AI62" s="589"/>
      <c r="AJ62" s="589"/>
      <c r="AK62" s="589"/>
      <c r="AL62" s="469"/>
      <c r="AM62" s="470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468" t="s">
        <v>423</v>
      </c>
      <c r="AI63" s="472"/>
      <c r="AJ63" s="468"/>
      <c r="AK63" s="468"/>
      <c r="AL63" s="468"/>
      <c r="AM63" s="47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472" t="s">
        <v>424</v>
      </c>
      <c r="AJ64" s="472"/>
      <c r="AK64" s="472"/>
      <c r="AL64" s="472"/>
      <c r="AM64" s="473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472" t="s">
        <v>425</v>
      </c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426</v>
      </c>
      <c r="D67" s="97" t="s">
        <v>1060</v>
      </c>
      <c r="F67" s="126"/>
      <c r="P67" s="97" t="s">
        <v>1061</v>
      </c>
      <c r="Q67" s="126"/>
      <c r="R67" s="91" t="s">
        <v>408</v>
      </c>
      <c r="S67" s="97"/>
      <c r="AB67" s="91" t="s">
        <v>901</v>
      </c>
      <c r="AG67" s="96"/>
      <c r="AM67" s="96"/>
    </row>
    <row r="68" spans="2:39" ht="15.75" customHeight="1">
      <c r="D68" s="97" t="s">
        <v>1062</v>
      </c>
      <c r="P68" s="97" t="s">
        <v>1063</v>
      </c>
      <c r="R68" s="91" t="s">
        <v>408</v>
      </c>
      <c r="S68" s="97"/>
      <c r="AB68" s="91" t="s">
        <v>587</v>
      </c>
    </row>
    <row r="69" spans="2:39" ht="15.75" customHeight="1">
      <c r="D69" s="97" t="s">
        <v>1064</v>
      </c>
      <c r="P69" s="97" t="s">
        <v>1065</v>
      </c>
      <c r="R69" s="91" t="s">
        <v>408</v>
      </c>
      <c r="S69" s="97"/>
      <c r="AB69" s="91" t="s">
        <v>589</v>
      </c>
    </row>
    <row r="70" spans="2:39" ht="15.95" customHeight="1">
      <c r="D70" s="97" t="s">
        <v>1066</v>
      </c>
      <c r="P70" s="97" t="s">
        <v>1067</v>
      </c>
      <c r="R70" s="91" t="s">
        <v>408</v>
      </c>
      <c r="S70" s="97"/>
      <c r="AB70" s="465" t="s">
        <v>1068</v>
      </c>
      <c r="AC70" s="466"/>
      <c r="AD70" s="466"/>
      <c r="AE70" s="466"/>
      <c r="AF70" s="466"/>
      <c r="AG70" s="466"/>
      <c r="AH70" s="465"/>
      <c r="AI70" s="466"/>
      <c r="AJ70" s="466"/>
      <c r="AK70" s="466"/>
      <c r="AL70" s="466"/>
    </row>
    <row r="71" spans="2:39" ht="15.95" customHeight="1">
      <c r="D71" s="97" t="s">
        <v>1069</v>
      </c>
      <c r="F71" s="91" t="s">
        <v>408</v>
      </c>
      <c r="P71" s="97" t="s">
        <v>1070</v>
      </c>
      <c r="R71" s="91" t="s">
        <v>408</v>
      </c>
    </row>
    <row r="72" spans="2:39" ht="15.95" customHeight="1">
      <c r="F72" s="91" t="s">
        <v>408</v>
      </c>
      <c r="R72" s="91" t="s">
        <v>408</v>
      </c>
      <c r="AD72" s="91" t="s">
        <v>408</v>
      </c>
    </row>
    <row r="73" spans="2:39" ht="15.95" customHeight="1">
      <c r="F73" s="91" t="s">
        <v>408</v>
      </c>
      <c r="R73" s="91" t="s">
        <v>408</v>
      </c>
      <c r="AD73" s="91" t="s">
        <v>408</v>
      </c>
    </row>
    <row r="74" spans="2:39" ht="15.95" customHeight="1">
      <c r="F74" s="91" t="s">
        <v>408</v>
      </c>
      <c r="R74" s="91" t="s">
        <v>408</v>
      </c>
      <c r="AD74" s="91" t="s">
        <v>408</v>
      </c>
    </row>
    <row r="75" spans="2:39" ht="15.95" customHeight="1">
      <c r="F75" s="91" t="s">
        <v>408</v>
      </c>
      <c r="R75" s="91" t="s">
        <v>408</v>
      </c>
      <c r="AD75" s="91" t="s">
        <v>408</v>
      </c>
    </row>
    <row r="76" spans="2:39" ht="15.95" customHeight="1">
      <c r="F76" s="91" t="s">
        <v>408</v>
      </c>
      <c r="R76" s="91" t="s">
        <v>408</v>
      </c>
      <c r="AD76" s="91" t="s">
        <v>408</v>
      </c>
    </row>
    <row r="77" spans="2:39" ht="15.95" customHeight="1">
      <c r="F77" s="91" t="s">
        <v>408</v>
      </c>
      <c r="R77" s="91" t="s">
        <v>408</v>
      </c>
      <c r="AD77" s="91" t="s">
        <v>408</v>
      </c>
    </row>
    <row r="78" spans="2:39" ht="15.95" customHeight="1">
      <c r="F78" s="91" t="s">
        <v>408</v>
      </c>
      <c r="R78" s="91" t="s">
        <v>408</v>
      </c>
      <c r="AD78" s="91" t="s">
        <v>408</v>
      </c>
    </row>
    <row r="79" spans="2:39" ht="15.95" customHeight="1">
      <c r="F79" s="91" t="s">
        <v>408</v>
      </c>
      <c r="R79" s="91" t="s">
        <v>408</v>
      </c>
      <c r="AD79" s="91" t="s">
        <v>408</v>
      </c>
    </row>
    <row r="80" spans="2:39" ht="15.95" customHeight="1">
      <c r="F80" s="91" t="s">
        <v>408</v>
      </c>
      <c r="R80" s="91" t="s">
        <v>408</v>
      </c>
      <c r="AD80" s="91" t="s">
        <v>408</v>
      </c>
    </row>
    <row r="81" spans="6:30" ht="15.95" customHeight="1">
      <c r="F81" s="91" t="s">
        <v>408</v>
      </c>
      <c r="R81" s="91" t="s">
        <v>408</v>
      </c>
      <c r="AD81" s="91" t="s">
        <v>408</v>
      </c>
    </row>
    <row r="82" spans="6:30" ht="15.95" customHeight="1">
      <c r="F82" s="91" t="s">
        <v>408</v>
      </c>
      <c r="R82" s="91" t="s">
        <v>408</v>
      </c>
      <c r="AD82" s="91" t="s">
        <v>408</v>
      </c>
    </row>
    <row r="83" spans="6:30" ht="15.95" customHeight="1">
      <c r="F83" s="91" t="s">
        <v>408</v>
      </c>
      <c r="R83" s="91" t="s">
        <v>408</v>
      </c>
      <c r="AD83" s="91" t="s">
        <v>408</v>
      </c>
    </row>
    <row r="84" spans="6:30" ht="15.95" customHeight="1">
      <c r="F84" s="91" t="s">
        <v>408</v>
      </c>
      <c r="R84" s="91" t="s">
        <v>408</v>
      </c>
      <c r="AD84" s="91" t="s">
        <v>408</v>
      </c>
    </row>
    <row r="85" spans="6:30" ht="15.95" customHeight="1">
      <c r="F85" s="91" t="s">
        <v>408</v>
      </c>
      <c r="R85" s="91" t="s">
        <v>408</v>
      </c>
      <c r="AD85" s="91" t="s">
        <v>408</v>
      </c>
    </row>
    <row r="86" spans="6:30" ht="15.95" customHeight="1">
      <c r="F86" s="91" t="s">
        <v>408</v>
      </c>
      <c r="R86" s="91" t="s">
        <v>408</v>
      </c>
      <c r="AD86" s="91" t="s">
        <v>408</v>
      </c>
    </row>
    <row r="87" spans="6:30" ht="15.95" customHeight="1">
      <c r="F87" s="91" t="s">
        <v>408</v>
      </c>
      <c r="R87" s="91" t="s">
        <v>408</v>
      </c>
      <c r="AD87" s="91" t="s">
        <v>408</v>
      </c>
    </row>
    <row r="88" spans="6:30" ht="15.95" customHeight="1">
      <c r="F88" s="91" t="s">
        <v>408</v>
      </c>
      <c r="R88" s="91" t="s">
        <v>408</v>
      </c>
      <c r="AD88" s="91" t="s">
        <v>408</v>
      </c>
    </row>
    <row r="89" spans="6:30" ht="15.95" customHeight="1">
      <c r="F89" s="91" t="s">
        <v>408</v>
      </c>
      <c r="R89" s="91" t="s">
        <v>408</v>
      </c>
      <c r="AD89" s="91" t="s">
        <v>408</v>
      </c>
    </row>
    <row r="90" spans="6:30" ht="15.95" customHeight="1">
      <c r="F90" s="91" t="s">
        <v>408</v>
      </c>
      <c r="R90" s="91" t="s">
        <v>408</v>
      </c>
      <c r="AD90" s="91" t="s">
        <v>408</v>
      </c>
    </row>
    <row r="91" spans="6:30" ht="15.95" customHeight="1">
      <c r="F91" s="91" t="s">
        <v>408</v>
      </c>
      <c r="R91" s="91" t="s">
        <v>408</v>
      </c>
      <c r="AD91" s="91" t="s">
        <v>408</v>
      </c>
    </row>
    <row r="92" spans="6:30" ht="15.95" customHeight="1">
      <c r="F92" s="91" t="s">
        <v>408</v>
      </c>
      <c r="R92" s="91" t="s">
        <v>408</v>
      </c>
      <c r="AD92" s="91" t="s">
        <v>408</v>
      </c>
    </row>
    <row r="93" spans="6:30" ht="15.95" customHeight="1">
      <c r="F93" s="91" t="s">
        <v>408</v>
      </c>
      <c r="R93" s="91" t="s">
        <v>408</v>
      </c>
      <c r="AD93" s="91" t="s">
        <v>408</v>
      </c>
    </row>
    <row r="94" spans="6:30" ht="15.95" customHeight="1">
      <c r="F94" s="91" t="s">
        <v>408</v>
      </c>
      <c r="R94" s="91" t="s">
        <v>408</v>
      </c>
      <c r="AD94" s="91" t="s">
        <v>408</v>
      </c>
    </row>
    <row r="95" spans="6:30" ht="15.95" customHeight="1">
      <c r="F95" s="91" t="s">
        <v>408</v>
      </c>
      <c r="R95" s="91" t="s">
        <v>408</v>
      </c>
      <c r="AD95" s="91" t="s">
        <v>408</v>
      </c>
    </row>
    <row r="96" spans="6:30" ht="15.95" customHeight="1">
      <c r="F96" s="91" t="s">
        <v>408</v>
      </c>
      <c r="R96" s="91" t="s">
        <v>408</v>
      </c>
      <c r="AD96" s="91" t="s">
        <v>408</v>
      </c>
    </row>
    <row r="97" spans="6:30" ht="15.95" customHeight="1">
      <c r="F97" s="91" t="s">
        <v>408</v>
      </c>
      <c r="R97" s="91" t="s">
        <v>408</v>
      </c>
      <c r="AD97" s="91" t="s">
        <v>408</v>
      </c>
    </row>
    <row r="98" spans="6:30" ht="15.95" customHeight="1">
      <c r="F98" s="91" t="s">
        <v>408</v>
      </c>
      <c r="R98" s="91" t="s">
        <v>408</v>
      </c>
      <c r="AD98" s="91" t="s">
        <v>408</v>
      </c>
    </row>
    <row r="99" spans="6:30" ht="15.95" customHeight="1">
      <c r="F99" s="91" t="s">
        <v>408</v>
      </c>
      <c r="R99" s="91" t="s">
        <v>408</v>
      </c>
      <c r="AD99" s="91" t="s">
        <v>408</v>
      </c>
    </row>
    <row r="100" spans="6:30" ht="15.95" customHeight="1">
      <c r="F100" s="91" t="s">
        <v>408</v>
      </c>
      <c r="R100" s="91" t="s">
        <v>408</v>
      </c>
      <c r="AD100" s="91" t="s">
        <v>408</v>
      </c>
    </row>
    <row r="101" spans="6:30" ht="15.95" customHeight="1">
      <c r="F101" s="91" t="s">
        <v>408</v>
      </c>
      <c r="R101" s="91" t="s">
        <v>408</v>
      </c>
      <c r="AD101" s="91" t="s">
        <v>408</v>
      </c>
    </row>
    <row r="102" spans="6:30" ht="15.95" customHeight="1">
      <c r="F102" s="91" t="s">
        <v>408</v>
      </c>
      <c r="R102" s="91" t="s">
        <v>408</v>
      </c>
      <c r="AD102" s="91" t="s">
        <v>408</v>
      </c>
    </row>
    <row r="103" spans="6:30" ht="15.95" customHeight="1">
      <c r="F103" s="91" t="s">
        <v>408</v>
      </c>
      <c r="R103" s="91" t="s">
        <v>408</v>
      </c>
      <c r="AD103" s="91" t="s">
        <v>408</v>
      </c>
    </row>
    <row r="104" spans="6:30" ht="15.95" customHeight="1">
      <c r="F104" s="91" t="s">
        <v>408</v>
      </c>
      <c r="R104" s="91" t="s">
        <v>408</v>
      </c>
      <c r="AD104" s="91" t="s">
        <v>408</v>
      </c>
    </row>
    <row r="105" spans="6:30" ht="15.95" customHeight="1">
      <c r="F105" s="91" t="s">
        <v>408</v>
      </c>
      <c r="R105" s="91" t="s">
        <v>408</v>
      </c>
      <c r="AD105" s="91" t="s">
        <v>408</v>
      </c>
    </row>
    <row r="106" spans="6:30" ht="15.95" customHeight="1">
      <c r="F106" s="91" t="s">
        <v>408</v>
      </c>
      <c r="R106" s="91" t="s">
        <v>408</v>
      </c>
      <c r="AD106" s="91" t="s">
        <v>408</v>
      </c>
    </row>
    <row r="107" spans="6:30" ht="15.95" customHeight="1">
      <c r="F107" s="91" t="s">
        <v>408</v>
      </c>
      <c r="R107" s="91" t="s">
        <v>408</v>
      </c>
      <c r="AD107" s="91" t="s">
        <v>408</v>
      </c>
    </row>
    <row r="108" spans="6:30" ht="15.95" customHeight="1">
      <c r="F108" s="91" t="s">
        <v>408</v>
      </c>
      <c r="R108" s="91" t="s">
        <v>408</v>
      </c>
      <c r="AD108" s="91" t="s">
        <v>408</v>
      </c>
    </row>
    <row r="109" spans="6:30" ht="15.95" customHeight="1">
      <c r="F109" s="91" t="s">
        <v>408</v>
      </c>
      <c r="R109" s="91" t="s">
        <v>408</v>
      </c>
      <c r="AD109" s="91" t="s">
        <v>408</v>
      </c>
    </row>
    <row r="110" spans="6:30" ht="15.95" customHeight="1">
      <c r="F110" s="91" t="s">
        <v>408</v>
      </c>
      <c r="R110" s="91" t="s">
        <v>408</v>
      </c>
      <c r="AD110" s="91" t="s">
        <v>408</v>
      </c>
    </row>
    <row r="111" spans="6:30" ht="15.95" customHeight="1">
      <c r="F111" s="91" t="s">
        <v>408</v>
      </c>
      <c r="R111" s="91" t="s">
        <v>408</v>
      </c>
      <c r="AD111" s="91" t="s">
        <v>408</v>
      </c>
    </row>
    <row r="112" spans="6:30" ht="15.95" customHeight="1">
      <c r="F112" s="91" t="s">
        <v>408</v>
      </c>
      <c r="R112" s="91" t="s">
        <v>408</v>
      </c>
      <c r="AD112" s="91" t="s">
        <v>408</v>
      </c>
    </row>
    <row r="113" spans="6:30" ht="15.95" customHeight="1">
      <c r="F113" s="91" t="s">
        <v>408</v>
      </c>
      <c r="R113" s="91" t="s">
        <v>408</v>
      </c>
      <c r="AD113" s="91" t="s">
        <v>408</v>
      </c>
    </row>
    <row r="114" spans="6:30" ht="15.95" customHeight="1">
      <c r="F114" s="91" t="s">
        <v>408</v>
      </c>
      <c r="R114" s="91" t="s">
        <v>408</v>
      </c>
      <c r="AD114" s="91" t="s">
        <v>408</v>
      </c>
    </row>
    <row r="115" spans="6:30" ht="15.95" customHeight="1">
      <c r="F115" s="91" t="s">
        <v>408</v>
      </c>
      <c r="R115" s="91" t="s">
        <v>408</v>
      </c>
      <c r="AD115" s="91" t="s">
        <v>408</v>
      </c>
    </row>
    <row r="116" spans="6:30" ht="15.95" customHeight="1">
      <c r="F116" s="91" t="s">
        <v>408</v>
      </c>
      <c r="R116" s="91" t="s">
        <v>408</v>
      </c>
      <c r="AD116" s="91" t="s">
        <v>408</v>
      </c>
    </row>
    <row r="117" spans="6:30" ht="15.95" customHeight="1">
      <c r="F117" s="91" t="s">
        <v>408</v>
      </c>
      <c r="R117" s="91" t="s">
        <v>408</v>
      </c>
      <c r="AD117" s="91" t="s">
        <v>408</v>
      </c>
    </row>
    <row r="118" spans="6:30" ht="15.95" customHeight="1">
      <c r="F118" s="91" t="s">
        <v>408</v>
      </c>
      <c r="R118" s="91" t="s">
        <v>408</v>
      </c>
      <c r="AD118" s="91" t="s">
        <v>408</v>
      </c>
    </row>
    <row r="119" spans="6:30" ht="15.95" customHeight="1">
      <c r="F119" s="91" t="s">
        <v>408</v>
      </c>
      <c r="R119" s="91" t="s">
        <v>408</v>
      </c>
      <c r="AD119" s="91" t="s">
        <v>408</v>
      </c>
    </row>
    <row r="120" spans="6:30" ht="15.95" customHeight="1">
      <c r="F120" s="91" t="s">
        <v>408</v>
      </c>
      <c r="R120" s="91" t="s">
        <v>408</v>
      </c>
      <c r="AD120" s="91" t="s">
        <v>408</v>
      </c>
    </row>
    <row r="121" spans="6:30" ht="15.95" customHeight="1">
      <c r="F121" s="91" t="s">
        <v>408</v>
      </c>
      <c r="R121" s="91" t="s">
        <v>408</v>
      </c>
      <c r="AD121" s="91" t="s">
        <v>408</v>
      </c>
    </row>
    <row r="122" spans="6:30" ht="15.95" customHeight="1">
      <c r="F122" s="91" t="s">
        <v>408</v>
      </c>
      <c r="R122" s="91" t="s">
        <v>408</v>
      </c>
      <c r="AD122" s="91" t="s">
        <v>408</v>
      </c>
    </row>
    <row r="123" spans="6:30" ht="15.95" customHeight="1">
      <c r="F123" s="91" t="s">
        <v>408</v>
      </c>
      <c r="R123" s="91" t="s">
        <v>408</v>
      </c>
      <c r="AD123" s="91" t="s">
        <v>408</v>
      </c>
    </row>
    <row r="124" spans="6:30" ht="15.95" customHeight="1">
      <c r="F124" s="91" t="s">
        <v>408</v>
      </c>
      <c r="R124" s="91" t="s">
        <v>408</v>
      </c>
      <c r="AD124" s="91" t="s">
        <v>408</v>
      </c>
    </row>
    <row r="125" spans="6:30" ht="15.95" customHeight="1">
      <c r="F125" s="91" t="s">
        <v>408</v>
      </c>
      <c r="R125" s="91" t="s">
        <v>408</v>
      </c>
      <c r="AD125" s="91" t="s">
        <v>408</v>
      </c>
    </row>
    <row r="126" spans="6:30" ht="15.95" customHeight="1">
      <c r="F126" s="91" t="s">
        <v>408</v>
      </c>
      <c r="R126" s="91" t="s">
        <v>408</v>
      </c>
      <c r="AD126" s="91" t="s">
        <v>408</v>
      </c>
    </row>
    <row r="127" spans="6:30" ht="15.95" customHeight="1">
      <c r="F127" s="91" t="s">
        <v>408</v>
      </c>
      <c r="R127" s="91" t="s">
        <v>408</v>
      </c>
      <c r="AD127" s="91" t="s">
        <v>408</v>
      </c>
    </row>
    <row r="128" spans="6:30" ht="15.95" customHeight="1">
      <c r="F128" s="91" t="s">
        <v>408</v>
      </c>
      <c r="R128" s="91" t="s">
        <v>408</v>
      </c>
      <c r="AD128" s="91" t="s">
        <v>408</v>
      </c>
    </row>
    <row r="129" spans="6:30" ht="15.95" customHeight="1">
      <c r="F129" s="91" t="s">
        <v>408</v>
      </c>
      <c r="R129" s="91" t="s">
        <v>408</v>
      </c>
      <c r="AD129" s="91" t="s">
        <v>408</v>
      </c>
    </row>
    <row r="130" spans="6:30" ht="15.95" customHeight="1">
      <c r="F130" s="91" t="s">
        <v>408</v>
      </c>
      <c r="R130" s="91" t="s">
        <v>408</v>
      </c>
      <c r="AD130" s="91" t="s">
        <v>408</v>
      </c>
    </row>
    <row r="131" spans="6:30" ht="15.95" customHeight="1">
      <c r="F131" s="91" t="s">
        <v>408</v>
      </c>
      <c r="R131" s="91" t="s">
        <v>408</v>
      </c>
      <c r="AD131" s="91" t="s">
        <v>408</v>
      </c>
    </row>
    <row r="132" spans="6:30" ht="15.95" customHeight="1">
      <c r="F132" s="91" t="s">
        <v>408</v>
      </c>
      <c r="R132" s="91" t="s">
        <v>408</v>
      </c>
      <c r="AD132" s="91" t="s">
        <v>408</v>
      </c>
    </row>
    <row r="133" spans="6:30" ht="15.95" customHeight="1">
      <c r="F133" s="91" t="s">
        <v>408</v>
      </c>
      <c r="R133" s="91" t="s">
        <v>408</v>
      </c>
      <c r="AD133" s="91" t="s">
        <v>408</v>
      </c>
    </row>
    <row r="134" spans="6:30" ht="15.95" customHeight="1">
      <c r="F134" s="91" t="s">
        <v>408</v>
      </c>
      <c r="R134" s="91" t="s">
        <v>408</v>
      </c>
      <c r="AD134" s="91" t="s">
        <v>408</v>
      </c>
    </row>
    <row r="135" spans="6:30" ht="15.95" customHeight="1">
      <c r="F135" s="91" t="s">
        <v>408</v>
      </c>
      <c r="R135" s="91" t="s">
        <v>408</v>
      </c>
      <c r="AD135" s="91" t="s">
        <v>408</v>
      </c>
    </row>
    <row r="136" spans="6:30" ht="15.95" customHeight="1">
      <c r="F136" s="91" t="s">
        <v>408</v>
      </c>
      <c r="R136" s="91" t="s">
        <v>408</v>
      </c>
      <c r="AD136" s="91" t="s">
        <v>408</v>
      </c>
    </row>
    <row r="137" spans="6:30" ht="15.95" customHeight="1">
      <c r="F137" s="91" t="s">
        <v>408</v>
      </c>
      <c r="R137" s="91" t="s">
        <v>408</v>
      </c>
      <c r="AD137" s="91" t="s">
        <v>408</v>
      </c>
    </row>
    <row r="138" spans="6:30" ht="15.95" customHeight="1">
      <c r="F138" s="91" t="s">
        <v>408</v>
      </c>
      <c r="R138" s="91" t="s">
        <v>408</v>
      </c>
      <c r="AD138" s="91" t="s">
        <v>408</v>
      </c>
    </row>
    <row r="139" spans="6:30" ht="15.95" customHeight="1">
      <c r="F139" s="91" t="s">
        <v>408</v>
      </c>
      <c r="R139" s="91" t="s">
        <v>408</v>
      </c>
      <c r="AD139" s="91" t="s">
        <v>408</v>
      </c>
    </row>
    <row r="140" spans="6:30" ht="15.95" customHeight="1">
      <c r="F140" s="91" t="s">
        <v>408</v>
      </c>
      <c r="R140" s="91" t="s">
        <v>408</v>
      </c>
      <c r="AD140" s="91" t="s">
        <v>408</v>
      </c>
    </row>
    <row r="141" spans="6:30" ht="15.95" customHeight="1">
      <c r="F141" s="91" t="s">
        <v>408</v>
      </c>
      <c r="R141" s="91" t="s">
        <v>408</v>
      </c>
      <c r="AD141" s="91" t="s">
        <v>408</v>
      </c>
    </row>
    <row r="142" spans="6:30" ht="15.95" customHeight="1">
      <c r="F142" s="91" t="s">
        <v>408</v>
      </c>
      <c r="R142" s="91" t="s">
        <v>408</v>
      </c>
      <c r="AD142" s="91" t="s">
        <v>408</v>
      </c>
    </row>
    <row r="143" spans="6:30" ht="15.95" customHeight="1">
      <c r="F143" s="91" t="s">
        <v>408</v>
      </c>
      <c r="R143" s="91" t="s">
        <v>408</v>
      </c>
      <c r="AD143" s="91" t="s">
        <v>408</v>
      </c>
    </row>
    <row r="144" spans="6:30" ht="15.95" customHeight="1">
      <c r="F144" s="91" t="s">
        <v>408</v>
      </c>
      <c r="R144" s="91" t="s">
        <v>408</v>
      </c>
      <c r="AD144" s="91" t="s">
        <v>408</v>
      </c>
    </row>
    <row r="145" spans="6:30" ht="15.95" customHeight="1">
      <c r="F145" s="91" t="s">
        <v>408</v>
      </c>
      <c r="R145" s="91" t="s">
        <v>408</v>
      </c>
      <c r="AD145" s="91" t="s">
        <v>408</v>
      </c>
    </row>
    <row r="146" spans="6:30" ht="15.95" customHeight="1">
      <c r="F146" s="91" t="s">
        <v>408</v>
      </c>
      <c r="R146" s="91" t="s">
        <v>408</v>
      </c>
      <c r="AD146" s="91" t="s">
        <v>408</v>
      </c>
    </row>
    <row r="147" spans="6:30" ht="15.95" customHeight="1">
      <c r="F147" s="91" t="s">
        <v>408</v>
      </c>
      <c r="R147" s="91" t="s">
        <v>408</v>
      </c>
      <c r="AD147" s="91" t="s">
        <v>408</v>
      </c>
    </row>
    <row r="148" spans="6:30" ht="15.95" customHeight="1">
      <c r="F148" s="91" t="s">
        <v>408</v>
      </c>
      <c r="R148" s="91" t="s">
        <v>408</v>
      </c>
      <c r="AD148" s="91" t="s">
        <v>408</v>
      </c>
    </row>
    <row r="149" spans="6:30" ht="15.95" customHeight="1">
      <c r="F149" s="91" t="s">
        <v>408</v>
      </c>
      <c r="R149" s="91" t="s">
        <v>408</v>
      </c>
      <c r="AD149" s="91" t="s">
        <v>408</v>
      </c>
    </row>
    <row r="150" spans="6:30" ht="15.95" customHeight="1">
      <c r="F150" s="91" t="s">
        <v>408</v>
      </c>
      <c r="R150" s="91" t="s">
        <v>408</v>
      </c>
      <c r="AD150" s="91" t="s">
        <v>408</v>
      </c>
    </row>
    <row r="151" spans="6:30" ht="15.95" customHeight="1">
      <c r="F151" s="91" t="s">
        <v>408</v>
      </c>
      <c r="R151" s="91" t="s">
        <v>408</v>
      </c>
      <c r="AD151" s="91" t="s">
        <v>408</v>
      </c>
    </row>
    <row r="152" spans="6:30" ht="15.95" customHeight="1">
      <c r="F152" s="91" t="s">
        <v>408</v>
      </c>
      <c r="R152" s="91" t="s">
        <v>408</v>
      </c>
      <c r="AD152" s="91" t="s">
        <v>408</v>
      </c>
    </row>
    <row r="153" spans="6:30" ht="15.95" customHeight="1">
      <c r="F153" s="91" t="s">
        <v>408</v>
      </c>
      <c r="R153" s="91" t="s">
        <v>408</v>
      </c>
      <c r="AD153" s="91" t="s">
        <v>408</v>
      </c>
    </row>
    <row r="154" spans="6:30" ht="15.95" customHeight="1">
      <c r="F154" s="91" t="s">
        <v>408</v>
      </c>
      <c r="R154" s="91" t="s">
        <v>408</v>
      </c>
      <c r="AD154" s="91" t="s">
        <v>408</v>
      </c>
    </row>
    <row r="155" spans="6:30" ht="15.95" customHeight="1">
      <c r="F155" s="91" t="s">
        <v>408</v>
      </c>
      <c r="R155" s="91" t="s">
        <v>408</v>
      </c>
      <c r="AD155" s="91" t="s">
        <v>408</v>
      </c>
    </row>
    <row r="156" spans="6:30" ht="15.95" customHeight="1">
      <c r="F156" s="91" t="s">
        <v>408</v>
      </c>
      <c r="R156" s="91" t="s">
        <v>408</v>
      </c>
      <c r="AD156" s="91" t="s">
        <v>408</v>
      </c>
    </row>
    <row r="157" spans="6:30" ht="15.95" customHeight="1">
      <c r="F157" s="91" t="s">
        <v>408</v>
      </c>
      <c r="R157" s="91" t="s">
        <v>408</v>
      </c>
      <c r="AD157" s="91" t="s">
        <v>408</v>
      </c>
    </row>
    <row r="158" spans="6:30" ht="15.95" customHeight="1">
      <c r="F158" s="91" t="s">
        <v>408</v>
      </c>
      <c r="R158" s="91" t="s">
        <v>408</v>
      </c>
      <c r="AD158" s="91" t="s">
        <v>408</v>
      </c>
    </row>
    <row r="159" spans="6:30" ht="15.95" customHeight="1">
      <c r="F159" s="91" t="s">
        <v>408</v>
      </c>
      <c r="R159" s="91" t="s">
        <v>408</v>
      </c>
      <c r="AD159" s="91" t="s">
        <v>408</v>
      </c>
    </row>
    <row r="160" spans="6:30" ht="15.95" customHeight="1">
      <c r="F160" s="91" t="s">
        <v>408</v>
      </c>
      <c r="R160" s="91" t="s">
        <v>408</v>
      </c>
      <c r="AD160" s="91" t="s">
        <v>408</v>
      </c>
    </row>
    <row r="161" spans="6:30" ht="15.95" customHeight="1">
      <c r="F161" s="91" t="s">
        <v>408</v>
      </c>
      <c r="R161" s="91" t="s">
        <v>408</v>
      </c>
      <c r="AD161" s="91" t="s">
        <v>408</v>
      </c>
    </row>
    <row r="162" spans="6:30" ht="15.95" customHeight="1">
      <c r="F162" s="91" t="s">
        <v>408</v>
      </c>
      <c r="R162" s="91" t="s">
        <v>408</v>
      </c>
      <c r="AD162" s="91" t="s">
        <v>408</v>
      </c>
    </row>
    <row r="163" spans="6:30" ht="15.95" customHeight="1">
      <c r="F163" s="91" t="s">
        <v>408</v>
      </c>
      <c r="R163" s="91" t="s">
        <v>408</v>
      </c>
      <c r="AD163" s="91" t="s">
        <v>408</v>
      </c>
    </row>
    <row r="164" spans="6:30" ht="15.95" customHeight="1">
      <c r="F164" s="91" t="s">
        <v>408</v>
      </c>
      <c r="R164" s="91" t="s">
        <v>408</v>
      </c>
      <c r="AD164" s="91" t="s">
        <v>408</v>
      </c>
    </row>
    <row r="165" spans="6:30" ht="15.95" customHeight="1">
      <c r="F165" s="91" t="s">
        <v>408</v>
      </c>
      <c r="R165" s="91" t="s">
        <v>408</v>
      </c>
      <c r="AD165" s="91" t="s">
        <v>408</v>
      </c>
    </row>
    <row r="166" spans="6:30" ht="15.95" customHeight="1">
      <c r="F166" s="91" t="s">
        <v>408</v>
      </c>
      <c r="R166" s="91" t="s">
        <v>408</v>
      </c>
      <c r="AD166" s="91" t="s">
        <v>408</v>
      </c>
    </row>
    <row r="167" spans="6:30" ht="15.95" customHeight="1">
      <c r="F167" s="91" t="s">
        <v>408</v>
      </c>
      <c r="R167" s="91" t="s">
        <v>408</v>
      </c>
      <c r="AD167" s="91" t="s">
        <v>408</v>
      </c>
    </row>
    <row r="168" spans="6:30" ht="15.95" customHeight="1">
      <c r="F168" s="91" t="s">
        <v>408</v>
      </c>
      <c r="R168" s="91" t="s">
        <v>408</v>
      </c>
      <c r="AD168" s="91" t="s">
        <v>408</v>
      </c>
    </row>
    <row r="169" spans="6:30" ht="15.95" customHeight="1">
      <c r="F169" s="91" t="s">
        <v>408</v>
      </c>
      <c r="R169" s="91" t="s">
        <v>408</v>
      </c>
      <c r="AD169" s="91" t="s">
        <v>408</v>
      </c>
    </row>
    <row r="170" spans="6:30" ht="15.95" customHeight="1">
      <c r="F170" s="91" t="s">
        <v>408</v>
      </c>
      <c r="R170" s="91" t="s">
        <v>408</v>
      </c>
      <c r="AD170" s="91" t="s">
        <v>408</v>
      </c>
    </row>
    <row r="171" spans="6:30" ht="15.95" customHeight="1">
      <c r="F171" s="91" t="s">
        <v>408</v>
      </c>
      <c r="R171" s="91" t="s">
        <v>408</v>
      </c>
      <c r="AD171" s="91" t="s">
        <v>408</v>
      </c>
    </row>
    <row r="172" spans="6:30" ht="15.95" customHeight="1">
      <c r="F172" s="91" t="s">
        <v>408</v>
      </c>
      <c r="R172" s="91" t="s">
        <v>408</v>
      </c>
      <c r="AD172" s="91" t="s">
        <v>408</v>
      </c>
    </row>
    <row r="173" spans="6:30" ht="15.95" customHeight="1">
      <c r="F173" s="91" t="s">
        <v>408</v>
      </c>
      <c r="R173" s="91" t="s">
        <v>408</v>
      </c>
      <c r="AD173" s="91" t="s">
        <v>408</v>
      </c>
    </row>
    <row r="174" spans="6:30" ht="15.95" customHeight="1">
      <c r="F174" s="91" t="s">
        <v>408</v>
      </c>
      <c r="R174" s="91" t="s">
        <v>408</v>
      </c>
      <c r="AD174" s="91" t="s">
        <v>408</v>
      </c>
    </row>
    <row r="175" spans="6:30" ht="15.95" customHeight="1">
      <c r="F175" s="91" t="s">
        <v>408</v>
      </c>
      <c r="R175" s="91" t="s">
        <v>408</v>
      </c>
      <c r="AD175" s="91" t="s">
        <v>408</v>
      </c>
    </row>
    <row r="176" spans="6:30" ht="15.95" customHeight="1">
      <c r="F176" s="91" t="s">
        <v>408</v>
      </c>
      <c r="R176" s="91" t="s">
        <v>408</v>
      </c>
      <c r="AD176" s="91" t="s">
        <v>408</v>
      </c>
    </row>
    <row r="177" spans="6:30" ht="15.95" customHeight="1">
      <c r="F177" s="91" t="s">
        <v>408</v>
      </c>
      <c r="R177" s="91" t="s">
        <v>408</v>
      </c>
      <c r="AD177" s="91" t="s">
        <v>408</v>
      </c>
    </row>
    <row r="178" spans="6:30" ht="15.95" customHeight="1">
      <c r="F178" s="91" t="s">
        <v>408</v>
      </c>
      <c r="R178" s="91" t="s">
        <v>408</v>
      </c>
      <c r="AD178" s="91" t="s">
        <v>408</v>
      </c>
    </row>
    <row r="179" spans="6:30" ht="15.95" customHeight="1">
      <c r="F179" s="91" t="s">
        <v>408</v>
      </c>
      <c r="R179" s="91" t="s">
        <v>408</v>
      </c>
      <c r="AD179" s="91" t="s">
        <v>408</v>
      </c>
    </row>
    <row r="180" spans="6:30" ht="15.95" customHeight="1">
      <c r="F180" s="91" t="s">
        <v>408</v>
      </c>
      <c r="R180" s="91" t="s">
        <v>408</v>
      </c>
      <c r="AD180" s="91" t="s">
        <v>408</v>
      </c>
    </row>
    <row r="181" spans="6:30" ht="15.95" customHeight="1">
      <c r="F181" s="91" t="s">
        <v>408</v>
      </c>
      <c r="R181" s="91" t="s">
        <v>408</v>
      </c>
      <c r="AD181" s="91" t="s">
        <v>408</v>
      </c>
    </row>
    <row r="182" spans="6:30" ht="15.95" customHeight="1">
      <c r="F182" s="91" t="s">
        <v>408</v>
      </c>
      <c r="R182" s="91" t="s">
        <v>408</v>
      </c>
      <c r="AD182" s="91" t="s">
        <v>408</v>
      </c>
    </row>
    <row r="183" spans="6:30" ht="15.95" customHeight="1">
      <c r="F183" s="91" t="s">
        <v>408</v>
      </c>
      <c r="R183" s="91" t="s">
        <v>408</v>
      </c>
      <c r="AD183" s="91" t="s">
        <v>408</v>
      </c>
    </row>
    <row r="184" spans="6:30" ht="15.95" customHeight="1">
      <c r="F184" s="91" t="s">
        <v>408</v>
      </c>
      <c r="R184" s="91" t="s">
        <v>408</v>
      </c>
      <c r="AD184" s="91" t="s">
        <v>408</v>
      </c>
    </row>
    <row r="185" spans="6:30" ht="15.95" customHeight="1">
      <c r="F185" s="91" t="s">
        <v>408</v>
      </c>
      <c r="R185" s="91" t="s">
        <v>408</v>
      </c>
      <c r="AD185" s="91" t="s">
        <v>408</v>
      </c>
    </row>
    <row r="186" spans="6:30" ht="15.95" customHeight="1">
      <c r="F186" s="91" t="s">
        <v>408</v>
      </c>
      <c r="R186" s="91" t="s">
        <v>408</v>
      </c>
      <c r="AD186" s="91" t="s">
        <v>408</v>
      </c>
    </row>
    <row r="187" spans="6:30" ht="15.95" customHeight="1">
      <c r="F187" s="91" t="s">
        <v>408</v>
      </c>
      <c r="R187" s="91" t="s">
        <v>408</v>
      </c>
      <c r="AD187" s="91" t="s">
        <v>408</v>
      </c>
    </row>
    <row r="188" spans="6:30" ht="15.95" customHeight="1">
      <c r="F188" s="91" t="s">
        <v>408</v>
      </c>
      <c r="R188" s="91" t="s">
        <v>408</v>
      </c>
      <c r="AD188" s="91" t="s">
        <v>408</v>
      </c>
    </row>
    <row r="189" spans="6:30" ht="15.95" customHeight="1">
      <c r="F189" s="91" t="s">
        <v>408</v>
      </c>
      <c r="R189" s="91" t="s">
        <v>408</v>
      </c>
      <c r="AD189" s="91" t="s">
        <v>408</v>
      </c>
    </row>
    <row r="190" spans="6:30" ht="15.95" customHeight="1">
      <c r="F190" s="91" t="s">
        <v>408</v>
      </c>
      <c r="R190" s="91" t="s">
        <v>408</v>
      </c>
      <c r="AD190" s="91" t="s">
        <v>408</v>
      </c>
    </row>
    <row r="191" spans="6:30" ht="15.95" customHeight="1">
      <c r="F191" s="91" t="s">
        <v>408</v>
      </c>
      <c r="R191" s="91" t="s">
        <v>408</v>
      </c>
      <c r="AD191" s="91" t="s">
        <v>408</v>
      </c>
    </row>
    <row r="192" spans="6:30" ht="15.95" customHeight="1">
      <c r="F192" s="91" t="s">
        <v>408</v>
      </c>
      <c r="R192" s="91" t="s">
        <v>408</v>
      </c>
      <c r="AD192" s="91" t="s">
        <v>408</v>
      </c>
    </row>
    <row r="193" spans="6:30" ht="15.95" customHeight="1">
      <c r="F193" s="91" t="s">
        <v>408</v>
      </c>
      <c r="R193" s="91" t="s">
        <v>408</v>
      </c>
      <c r="AD193" s="91" t="s">
        <v>408</v>
      </c>
    </row>
    <row r="194" spans="6:30" ht="15.95" customHeight="1">
      <c r="F194" s="91" t="s">
        <v>408</v>
      </c>
      <c r="R194" s="91" t="s">
        <v>408</v>
      </c>
      <c r="AD194" s="91" t="s">
        <v>408</v>
      </c>
    </row>
    <row r="195" spans="6:30" ht="15.95" customHeight="1">
      <c r="F195" s="91" t="s">
        <v>408</v>
      </c>
      <c r="R195" s="91" t="s">
        <v>408</v>
      </c>
      <c r="AD195" s="91" t="s">
        <v>408</v>
      </c>
    </row>
    <row r="196" spans="6:30" ht="15.95" customHeight="1">
      <c r="F196" s="91" t="s">
        <v>408</v>
      </c>
      <c r="R196" s="91" t="s">
        <v>408</v>
      </c>
      <c r="AD196" s="91" t="s">
        <v>408</v>
      </c>
    </row>
    <row r="197" spans="6:30" ht="15.95" customHeight="1">
      <c r="F197" s="91" t="s">
        <v>408</v>
      </c>
      <c r="R197" s="91" t="s">
        <v>408</v>
      </c>
      <c r="AD197" s="91" t="s">
        <v>408</v>
      </c>
    </row>
    <row r="198" spans="6:30" ht="15.95" customHeight="1">
      <c r="F198" s="91" t="s">
        <v>408</v>
      </c>
      <c r="R198" s="91" t="s">
        <v>408</v>
      </c>
      <c r="AD198" s="91" t="s">
        <v>408</v>
      </c>
    </row>
    <row r="199" spans="6:30" ht="15.95" customHeight="1">
      <c r="F199" s="91" t="s">
        <v>408</v>
      </c>
      <c r="R199" s="91" t="s">
        <v>408</v>
      </c>
      <c r="AD199" s="91" t="s">
        <v>408</v>
      </c>
    </row>
    <row r="200" spans="6:30" ht="15.95" customHeight="1">
      <c r="F200" s="91" t="s">
        <v>408</v>
      </c>
      <c r="R200" s="91" t="s">
        <v>408</v>
      </c>
      <c r="AD200" s="91" t="s">
        <v>408</v>
      </c>
    </row>
    <row r="201" spans="6:30" ht="15.95" customHeight="1">
      <c r="F201" s="91" t="s">
        <v>408</v>
      </c>
      <c r="R201" s="91" t="s">
        <v>408</v>
      </c>
      <c r="AD201" s="91" t="s">
        <v>408</v>
      </c>
    </row>
    <row r="202" spans="6:30" ht="15.95" customHeight="1">
      <c r="F202" s="91" t="s">
        <v>408</v>
      </c>
      <c r="R202" s="91" t="s">
        <v>408</v>
      </c>
      <c r="AD202" s="91" t="s">
        <v>408</v>
      </c>
    </row>
    <row r="203" spans="6:30" ht="15.95" customHeight="1">
      <c r="F203" s="91" t="s">
        <v>408</v>
      </c>
      <c r="R203" s="91" t="s">
        <v>408</v>
      </c>
      <c r="AD203" s="91" t="s">
        <v>408</v>
      </c>
    </row>
    <row r="204" spans="6:30" ht="15.95" customHeight="1">
      <c r="F204" s="91" t="s">
        <v>408</v>
      </c>
      <c r="R204" s="91" t="s">
        <v>408</v>
      </c>
      <c r="AD204" s="91" t="s">
        <v>408</v>
      </c>
    </row>
    <row r="205" spans="6:30" ht="15.95" customHeight="1">
      <c r="F205" s="91" t="s">
        <v>408</v>
      </c>
      <c r="R205" s="91" t="s">
        <v>408</v>
      </c>
      <c r="AD205" s="91" t="s">
        <v>408</v>
      </c>
    </row>
    <row r="206" spans="6:30" ht="15.95" customHeight="1">
      <c r="F206" s="91" t="s">
        <v>408</v>
      </c>
      <c r="R206" s="91" t="s">
        <v>408</v>
      </c>
      <c r="AD206" s="91" t="s">
        <v>408</v>
      </c>
    </row>
    <row r="207" spans="6:30" ht="15.95" customHeight="1">
      <c r="F207" s="91" t="s">
        <v>408</v>
      </c>
      <c r="R207" s="91" t="s">
        <v>408</v>
      </c>
      <c r="AD207" s="91" t="s">
        <v>408</v>
      </c>
    </row>
    <row r="208" spans="6:30" ht="15.95" customHeight="1">
      <c r="F208" s="91" t="s">
        <v>408</v>
      </c>
      <c r="R208" s="91" t="s">
        <v>408</v>
      </c>
      <c r="AD208" s="91" t="s">
        <v>408</v>
      </c>
    </row>
    <row r="209" spans="6:30" ht="15.95" customHeight="1">
      <c r="F209" s="91" t="s">
        <v>408</v>
      </c>
      <c r="R209" s="91" t="s">
        <v>408</v>
      </c>
      <c r="AD209" s="91" t="s">
        <v>408</v>
      </c>
    </row>
    <row r="210" spans="6:30" ht="15.95" customHeight="1">
      <c r="F210" s="91" t="s">
        <v>408</v>
      </c>
      <c r="R210" s="91" t="s">
        <v>408</v>
      </c>
      <c r="AD210" s="91" t="s">
        <v>408</v>
      </c>
    </row>
    <row r="211" spans="6:30" ht="15.95" customHeight="1">
      <c r="F211" s="91" t="s">
        <v>408</v>
      </c>
      <c r="R211" s="91" t="s">
        <v>408</v>
      </c>
      <c r="AD211" s="91" t="s">
        <v>408</v>
      </c>
    </row>
    <row r="212" spans="6:30" ht="15.95" customHeight="1">
      <c r="F212" s="91" t="s">
        <v>408</v>
      </c>
      <c r="R212" s="91" t="s">
        <v>408</v>
      </c>
      <c r="AD212" s="91" t="s">
        <v>408</v>
      </c>
    </row>
    <row r="213" spans="6:30" ht="15.95" customHeight="1">
      <c r="F213" s="91" t="s">
        <v>408</v>
      </c>
      <c r="R213" s="91" t="s">
        <v>408</v>
      </c>
      <c r="AD213" s="91" t="s">
        <v>408</v>
      </c>
    </row>
    <row r="214" spans="6:30" ht="15.95" customHeight="1">
      <c r="F214" s="91" t="s">
        <v>408</v>
      </c>
      <c r="R214" s="91" t="s">
        <v>408</v>
      </c>
      <c r="AD214" s="91" t="s">
        <v>408</v>
      </c>
    </row>
    <row r="215" spans="6:30" ht="15.95" customHeight="1">
      <c r="F215" s="91" t="s">
        <v>408</v>
      </c>
      <c r="R215" s="91" t="s">
        <v>408</v>
      </c>
      <c r="AD215" s="91" t="s">
        <v>408</v>
      </c>
    </row>
    <row r="216" spans="6:30" ht="15.95" customHeight="1">
      <c r="F216" s="91" t="s">
        <v>408</v>
      </c>
      <c r="R216" s="91" t="s">
        <v>408</v>
      </c>
      <c r="AD216" s="91" t="s">
        <v>408</v>
      </c>
    </row>
    <row r="217" spans="6:30" ht="15.95" customHeight="1">
      <c r="F217" s="91" t="s">
        <v>408</v>
      </c>
      <c r="R217" s="91" t="s">
        <v>408</v>
      </c>
      <c r="AD217" s="91" t="s">
        <v>408</v>
      </c>
    </row>
    <row r="218" spans="6:30" ht="15.95" customHeight="1">
      <c r="F218" s="91" t="s">
        <v>408</v>
      </c>
      <c r="R218" s="91" t="s">
        <v>408</v>
      </c>
      <c r="AD218" s="91" t="s">
        <v>408</v>
      </c>
    </row>
    <row r="219" spans="6:30" ht="15.95" customHeight="1">
      <c r="F219" s="91" t="s">
        <v>408</v>
      </c>
      <c r="R219" s="91" t="s">
        <v>408</v>
      </c>
      <c r="AD219" s="91" t="s">
        <v>408</v>
      </c>
    </row>
    <row r="220" spans="6:30" ht="15.95" customHeight="1">
      <c r="F220" s="91" t="s">
        <v>408</v>
      </c>
      <c r="R220" s="91" t="s">
        <v>408</v>
      </c>
      <c r="AD220" s="91" t="s">
        <v>408</v>
      </c>
    </row>
    <row r="221" spans="6:30" ht="15.95" customHeight="1">
      <c r="F221" s="91" t="s">
        <v>408</v>
      </c>
      <c r="R221" s="91" t="s">
        <v>408</v>
      </c>
      <c r="AD221" s="91" t="s">
        <v>408</v>
      </c>
    </row>
    <row r="222" spans="6:30" ht="15.95" customHeight="1">
      <c r="F222" s="91" t="s">
        <v>408</v>
      </c>
      <c r="R222" s="91" t="s">
        <v>408</v>
      </c>
      <c r="AD222" s="91" t="s">
        <v>408</v>
      </c>
    </row>
    <row r="223" spans="6:30" ht="15.95" customHeight="1">
      <c r="F223" s="91" t="s">
        <v>408</v>
      </c>
      <c r="R223" s="91" t="s">
        <v>408</v>
      </c>
      <c r="AD223" s="91" t="s">
        <v>408</v>
      </c>
    </row>
    <row r="224" spans="6:30" ht="15.95" customHeight="1">
      <c r="F224" s="91" t="s">
        <v>408</v>
      </c>
      <c r="R224" s="91" t="s">
        <v>408</v>
      </c>
      <c r="AD224" s="91" t="s">
        <v>408</v>
      </c>
    </row>
    <row r="225" spans="6:30" ht="15.95" customHeight="1">
      <c r="F225" s="91" t="s">
        <v>408</v>
      </c>
      <c r="R225" s="91" t="s">
        <v>408</v>
      </c>
      <c r="AD225" s="91" t="s">
        <v>408</v>
      </c>
    </row>
    <row r="226" spans="6:30" ht="15.95" customHeight="1">
      <c r="F226" s="91" t="s">
        <v>408</v>
      </c>
      <c r="R226" s="91" t="s">
        <v>408</v>
      </c>
      <c r="AD226" s="91" t="s">
        <v>408</v>
      </c>
    </row>
    <row r="227" spans="6:30" ht="15.95" customHeight="1">
      <c r="F227" s="91" t="s">
        <v>408</v>
      </c>
      <c r="R227" s="91" t="s">
        <v>408</v>
      </c>
      <c r="AD227" s="91" t="s">
        <v>408</v>
      </c>
    </row>
    <row r="228" spans="6:30" ht="15.95" customHeight="1">
      <c r="F228" s="91" t="s">
        <v>408</v>
      </c>
      <c r="R228" s="91" t="s">
        <v>408</v>
      </c>
      <c r="AD228" s="91" t="s">
        <v>408</v>
      </c>
    </row>
    <row r="229" spans="6:30" ht="15.95" customHeight="1">
      <c r="F229" s="91" t="s">
        <v>408</v>
      </c>
      <c r="R229" s="91" t="s">
        <v>408</v>
      </c>
      <c r="AD229" s="91" t="s">
        <v>408</v>
      </c>
    </row>
    <row r="230" spans="6:30" ht="15.95" customHeight="1">
      <c r="F230" s="91" t="s">
        <v>408</v>
      </c>
      <c r="R230" s="91" t="s">
        <v>408</v>
      </c>
      <c r="AD230" s="91" t="s">
        <v>408</v>
      </c>
    </row>
    <row r="231" spans="6:30" ht="15.95" customHeight="1">
      <c r="F231" s="91" t="s">
        <v>408</v>
      </c>
      <c r="R231" s="91" t="s">
        <v>408</v>
      </c>
      <c r="AD231" s="91" t="s">
        <v>408</v>
      </c>
    </row>
    <row r="232" spans="6:30" ht="15.95" customHeight="1">
      <c r="F232" s="91" t="s">
        <v>408</v>
      </c>
      <c r="R232" s="91" t="s">
        <v>408</v>
      </c>
      <c r="AD232" s="91" t="s">
        <v>408</v>
      </c>
    </row>
    <row r="233" spans="6:30" ht="15.95" customHeight="1">
      <c r="F233" s="91" t="s">
        <v>408</v>
      </c>
      <c r="R233" s="91" t="s">
        <v>408</v>
      </c>
      <c r="AD233" s="91" t="s">
        <v>408</v>
      </c>
    </row>
    <row r="234" spans="6:30" ht="15.95" customHeight="1">
      <c r="F234" s="91" t="s">
        <v>408</v>
      </c>
      <c r="R234" s="91" t="s">
        <v>408</v>
      </c>
      <c r="AD234" s="91" t="s">
        <v>408</v>
      </c>
    </row>
    <row r="235" spans="6:30" ht="15.95" customHeight="1">
      <c r="F235" s="91" t="s">
        <v>408</v>
      </c>
      <c r="R235" s="91" t="s">
        <v>408</v>
      </c>
      <c r="AD235" s="91" t="s">
        <v>408</v>
      </c>
    </row>
    <row r="236" spans="6:30" ht="15.95" customHeight="1">
      <c r="F236" s="91" t="s">
        <v>408</v>
      </c>
      <c r="R236" s="91" t="s">
        <v>408</v>
      </c>
      <c r="AD236" s="91" t="s">
        <v>408</v>
      </c>
    </row>
    <row r="237" spans="6:30" ht="15.95" customHeight="1">
      <c r="F237" s="91" t="s">
        <v>408</v>
      </c>
      <c r="R237" s="91" t="s">
        <v>408</v>
      </c>
      <c r="AD237" s="91" t="s">
        <v>408</v>
      </c>
    </row>
    <row r="238" spans="6:30" ht="15.95" customHeight="1">
      <c r="F238" s="91" t="s">
        <v>408</v>
      </c>
      <c r="R238" s="91" t="s">
        <v>408</v>
      </c>
      <c r="AD238" s="91" t="s">
        <v>408</v>
      </c>
    </row>
    <row r="239" spans="6:30" ht="15.95" customHeight="1">
      <c r="F239" s="91" t="s">
        <v>408</v>
      </c>
      <c r="R239" s="91" t="s">
        <v>408</v>
      </c>
      <c r="AD239" s="91" t="s">
        <v>408</v>
      </c>
    </row>
    <row r="240" spans="6:30" ht="15.95" customHeight="1">
      <c r="F240" s="91" t="s">
        <v>408</v>
      </c>
      <c r="R240" s="91" t="s">
        <v>408</v>
      </c>
      <c r="AD240" s="91" t="s">
        <v>408</v>
      </c>
    </row>
    <row r="241" spans="6:30" ht="15.95" customHeight="1">
      <c r="F241" s="91" t="s">
        <v>408</v>
      </c>
      <c r="R241" s="91" t="s">
        <v>408</v>
      </c>
      <c r="AD241" s="91" t="s">
        <v>408</v>
      </c>
    </row>
    <row r="242" spans="6:30" ht="15.95" customHeight="1">
      <c r="F242" s="91" t="s">
        <v>408</v>
      </c>
      <c r="R242" s="91" t="s">
        <v>408</v>
      </c>
      <c r="AD242" s="91" t="s">
        <v>408</v>
      </c>
    </row>
    <row r="243" spans="6:30" ht="15.95" customHeight="1">
      <c r="F243" s="91" t="s">
        <v>408</v>
      </c>
      <c r="R243" s="91" t="s">
        <v>408</v>
      </c>
      <c r="AD243" s="91" t="s">
        <v>408</v>
      </c>
    </row>
    <row r="244" spans="6:30" ht="15.95" customHeight="1">
      <c r="F244" s="91" t="s">
        <v>408</v>
      </c>
      <c r="R244" s="91" t="s">
        <v>408</v>
      </c>
      <c r="AD244" s="91" t="s">
        <v>408</v>
      </c>
    </row>
    <row r="245" spans="6:30" ht="15.95" customHeight="1">
      <c r="F245" s="91" t="s">
        <v>408</v>
      </c>
      <c r="R245" s="91" t="s">
        <v>408</v>
      </c>
      <c r="AD245" s="91" t="s">
        <v>408</v>
      </c>
    </row>
    <row r="246" spans="6:30" ht="15.95" customHeight="1">
      <c r="F246" s="91" t="s">
        <v>408</v>
      </c>
      <c r="R246" s="91" t="s">
        <v>408</v>
      </c>
      <c r="AD246" s="91" t="s">
        <v>408</v>
      </c>
    </row>
    <row r="247" spans="6:30" ht="15.95" customHeight="1">
      <c r="F247" s="91" t="s">
        <v>408</v>
      </c>
      <c r="R247" s="91" t="s">
        <v>408</v>
      </c>
      <c r="AD247" s="91" t="s">
        <v>408</v>
      </c>
    </row>
    <row r="248" spans="6:30" ht="15.95" customHeight="1">
      <c r="F248" s="91" t="s">
        <v>408</v>
      </c>
      <c r="R248" s="91" t="s">
        <v>408</v>
      </c>
      <c r="AD248" s="91" t="s">
        <v>408</v>
      </c>
    </row>
    <row r="249" spans="6:30" ht="15.95" customHeight="1">
      <c r="F249" s="91" t="s">
        <v>408</v>
      </c>
      <c r="R249" s="91" t="s">
        <v>408</v>
      </c>
      <c r="AD249" s="91" t="s">
        <v>408</v>
      </c>
    </row>
    <row r="250" spans="6:30" ht="15.95" customHeight="1">
      <c r="F250" s="91" t="s">
        <v>408</v>
      </c>
      <c r="R250" s="91" t="s">
        <v>408</v>
      </c>
      <c r="AD250" s="91" t="s">
        <v>408</v>
      </c>
    </row>
    <row r="251" spans="6:30" ht="15.95" customHeight="1">
      <c r="F251" s="91" t="s">
        <v>408</v>
      </c>
      <c r="R251" s="91" t="s">
        <v>408</v>
      </c>
      <c r="AD251" s="91" t="s">
        <v>408</v>
      </c>
    </row>
    <row r="252" spans="6:30" ht="15.95" customHeight="1">
      <c r="F252" s="91" t="s">
        <v>408</v>
      </c>
      <c r="R252" s="91" t="s">
        <v>408</v>
      </c>
      <c r="AD252" s="91" t="s">
        <v>408</v>
      </c>
    </row>
    <row r="253" spans="6:30" ht="15.95" customHeight="1">
      <c r="F253" s="91" t="s">
        <v>408</v>
      </c>
      <c r="R253" s="91" t="s">
        <v>408</v>
      </c>
      <c r="AD253" s="91" t="s">
        <v>408</v>
      </c>
    </row>
    <row r="254" spans="6:30" ht="15.95" customHeight="1">
      <c r="F254" s="91" t="s">
        <v>408</v>
      </c>
      <c r="R254" s="91" t="s">
        <v>408</v>
      </c>
      <c r="AD254" s="91" t="s">
        <v>408</v>
      </c>
    </row>
    <row r="255" spans="6:30" ht="15.95" customHeight="1">
      <c r="F255" s="91" t="s">
        <v>408</v>
      </c>
      <c r="R255" s="91" t="s">
        <v>408</v>
      </c>
      <c r="AD255" s="91" t="s">
        <v>408</v>
      </c>
    </row>
    <row r="256" spans="6:30" ht="15.95" customHeight="1">
      <c r="F256" s="91" t="s">
        <v>408</v>
      </c>
      <c r="R256" s="91" t="s">
        <v>408</v>
      </c>
      <c r="AD256" s="91" t="s">
        <v>408</v>
      </c>
    </row>
    <row r="257" spans="6:30" ht="15.95" customHeight="1">
      <c r="F257" s="91" t="s">
        <v>408</v>
      </c>
      <c r="R257" s="91" t="s">
        <v>408</v>
      </c>
      <c r="AD257" s="91" t="s">
        <v>408</v>
      </c>
    </row>
    <row r="258" spans="6:30" ht="15.95" customHeight="1">
      <c r="F258" s="91" t="s">
        <v>408</v>
      </c>
      <c r="R258" s="91" t="s">
        <v>408</v>
      </c>
      <c r="AD258" s="91" t="s">
        <v>408</v>
      </c>
    </row>
    <row r="259" spans="6:30" ht="15.95" customHeight="1">
      <c r="F259" s="91" t="s">
        <v>408</v>
      </c>
      <c r="R259" s="91" t="s">
        <v>408</v>
      </c>
      <c r="AD259" s="91" t="s">
        <v>408</v>
      </c>
    </row>
    <row r="260" spans="6:30" ht="15.95" customHeight="1">
      <c r="F260" s="91" t="s">
        <v>408</v>
      </c>
      <c r="R260" s="91" t="s">
        <v>408</v>
      </c>
      <c r="AD260" s="91" t="s">
        <v>408</v>
      </c>
    </row>
    <row r="261" spans="6:30" ht="15.95" customHeight="1">
      <c r="F261" s="91" t="s">
        <v>408</v>
      </c>
      <c r="R261" s="91" t="s">
        <v>408</v>
      </c>
      <c r="AD261" s="91" t="s">
        <v>408</v>
      </c>
    </row>
    <row r="262" spans="6:30" ht="15.95" customHeight="1">
      <c r="F262" s="91" t="s">
        <v>408</v>
      </c>
      <c r="R262" s="91" t="s">
        <v>408</v>
      </c>
      <c r="AD262" s="91" t="s">
        <v>408</v>
      </c>
    </row>
    <row r="263" spans="6:30" ht="15.95" customHeight="1">
      <c r="F263" s="91" t="s">
        <v>408</v>
      </c>
      <c r="R263" s="91" t="s">
        <v>408</v>
      </c>
      <c r="AD263" s="91" t="s">
        <v>408</v>
      </c>
    </row>
    <row r="264" spans="6:30" ht="15.95" customHeight="1">
      <c r="F264" s="91" t="s">
        <v>408</v>
      </c>
      <c r="R264" s="91" t="s">
        <v>408</v>
      </c>
      <c r="AD264" s="91" t="s">
        <v>408</v>
      </c>
    </row>
    <row r="265" spans="6:30" ht="15.95" customHeight="1">
      <c r="F265" s="91" t="s">
        <v>408</v>
      </c>
      <c r="R265" s="91" t="s">
        <v>408</v>
      </c>
      <c r="AD265" s="91" t="s">
        <v>408</v>
      </c>
    </row>
    <row r="266" spans="6:30" ht="15.95" customHeight="1">
      <c r="F266" s="91" t="s">
        <v>408</v>
      </c>
      <c r="R266" s="91" t="s">
        <v>408</v>
      </c>
      <c r="AD266" s="91" t="s">
        <v>408</v>
      </c>
    </row>
    <row r="267" spans="6:30" ht="15.95" customHeight="1">
      <c r="F267" s="91" t="s">
        <v>408</v>
      </c>
      <c r="R267" s="91" t="s">
        <v>408</v>
      </c>
      <c r="AD267" s="91" t="s">
        <v>408</v>
      </c>
    </row>
    <row r="268" spans="6:30" ht="15.95" customHeight="1">
      <c r="F268" s="91" t="s">
        <v>408</v>
      </c>
      <c r="R268" s="91" t="s">
        <v>408</v>
      </c>
      <c r="AD268" s="91" t="s">
        <v>408</v>
      </c>
    </row>
    <row r="269" spans="6:30" ht="15.95" customHeight="1">
      <c r="F269" s="91" t="s">
        <v>408</v>
      </c>
      <c r="R269" s="91" t="s">
        <v>408</v>
      </c>
      <c r="AD269" s="91" t="s">
        <v>408</v>
      </c>
    </row>
    <row r="270" spans="6:30" ht="15.95" customHeight="1">
      <c r="F270" s="91" t="s">
        <v>408</v>
      </c>
      <c r="R270" s="91" t="s">
        <v>408</v>
      </c>
      <c r="AD270" s="91" t="s">
        <v>408</v>
      </c>
    </row>
    <row r="271" spans="6:30" ht="15.95" customHeight="1">
      <c r="F271" s="91" t="s">
        <v>408</v>
      </c>
      <c r="R271" s="91" t="s">
        <v>408</v>
      </c>
      <c r="AD271" s="91" t="s">
        <v>408</v>
      </c>
    </row>
    <row r="272" spans="6:30" ht="15.95" customHeight="1">
      <c r="F272" s="91" t="s">
        <v>408</v>
      </c>
      <c r="R272" s="91" t="s">
        <v>408</v>
      </c>
      <c r="AD272" s="91" t="s">
        <v>408</v>
      </c>
    </row>
    <row r="273" spans="6:30" ht="15.95" customHeight="1">
      <c r="F273" s="91" t="s">
        <v>408</v>
      </c>
      <c r="R273" s="91" t="s">
        <v>408</v>
      </c>
      <c r="AD273" s="91" t="s">
        <v>408</v>
      </c>
    </row>
    <row r="274" spans="6:30" ht="15.95" customHeight="1">
      <c r="F274" s="91" t="s">
        <v>408</v>
      </c>
      <c r="R274" s="91" t="s">
        <v>408</v>
      </c>
      <c r="AD274" s="91" t="s">
        <v>408</v>
      </c>
    </row>
    <row r="275" spans="6:30" ht="15.95" customHeight="1">
      <c r="F275" s="91" t="s">
        <v>408</v>
      </c>
      <c r="R275" s="91" t="s">
        <v>408</v>
      </c>
      <c r="AD275" s="91" t="s">
        <v>408</v>
      </c>
    </row>
    <row r="276" spans="6:30" ht="15.95" customHeight="1">
      <c r="F276" s="91" t="s">
        <v>408</v>
      </c>
      <c r="R276" s="91" t="s">
        <v>408</v>
      </c>
      <c r="AD276" s="91" t="s">
        <v>408</v>
      </c>
    </row>
    <row r="277" spans="6:30" ht="15.95" customHeight="1">
      <c r="F277" s="91" t="s">
        <v>408</v>
      </c>
      <c r="R277" s="91" t="s">
        <v>408</v>
      </c>
      <c r="AD277" s="91" t="s">
        <v>408</v>
      </c>
    </row>
    <row r="278" spans="6:30" ht="15.95" customHeight="1">
      <c r="F278" s="91" t="s">
        <v>408</v>
      </c>
      <c r="R278" s="91" t="s">
        <v>408</v>
      </c>
      <c r="AD278" s="91" t="s">
        <v>408</v>
      </c>
    </row>
    <row r="279" spans="6:30" ht="15.95" customHeight="1">
      <c r="F279" s="91" t="s">
        <v>408</v>
      </c>
      <c r="R279" s="91" t="s">
        <v>408</v>
      </c>
      <c r="AD279" s="91" t="s">
        <v>408</v>
      </c>
    </row>
    <row r="280" spans="6:30" ht="15.95" customHeight="1">
      <c r="F280" s="91" t="s">
        <v>408</v>
      </c>
      <c r="R280" s="91" t="s">
        <v>408</v>
      </c>
      <c r="AD280" s="91" t="s">
        <v>408</v>
      </c>
    </row>
    <row r="281" spans="6:30" ht="15.95" customHeight="1">
      <c r="F281" s="91" t="s">
        <v>408</v>
      </c>
      <c r="R281" s="91" t="s">
        <v>408</v>
      </c>
      <c r="AD281" s="91" t="s">
        <v>408</v>
      </c>
    </row>
    <row r="282" spans="6:30" ht="15.95" customHeight="1">
      <c r="F282" s="91" t="s">
        <v>408</v>
      </c>
      <c r="R282" s="91" t="s">
        <v>408</v>
      </c>
      <c r="AD282" s="91" t="s">
        <v>408</v>
      </c>
    </row>
    <row r="283" spans="6:30" ht="15.95" customHeight="1">
      <c r="F283" s="91" t="s">
        <v>408</v>
      </c>
      <c r="R283" s="91" t="s">
        <v>408</v>
      </c>
      <c r="AD283" s="91" t="s">
        <v>408</v>
      </c>
    </row>
    <row r="284" spans="6:30" ht="15.95" customHeight="1">
      <c r="F284" s="91" t="s">
        <v>408</v>
      </c>
      <c r="R284" s="91" t="s">
        <v>408</v>
      </c>
      <c r="AD284" s="91" t="s">
        <v>408</v>
      </c>
    </row>
    <row r="285" spans="6:30" ht="15.95" customHeight="1">
      <c r="F285" s="91" t="s">
        <v>408</v>
      </c>
      <c r="R285" s="91" t="s">
        <v>408</v>
      </c>
      <c r="AD285" s="91" t="s">
        <v>408</v>
      </c>
    </row>
    <row r="286" spans="6:30" ht="15.95" customHeight="1">
      <c r="F286" s="91" t="s">
        <v>408</v>
      </c>
      <c r="R286" s="91" t="s">
        <v>408</v>
      </c>
      <c r="AD286" s="91" t="s">
        <v>408</v>
      </c>
    </row>
    <row r="287" spans="6:30" ht="15.95" customHeight="1">
      <c r="F287" s="91" t="s">
        <v>408</v>
      </c>
      <c r="R287" s="91" t="s">
        <v>408</v>
      </c>
      <c r="AD287" s="91" t="s">
        <v>408</v>
      </c>
    </row>
    <row r="288" spans="6:30" ht="15.95" customHeight="1">
      <c r="F288" s="91" t="s">
        <v>408</v>
      </c>
      <c r="R288" s="91" t="s">
        <v>408</v>
      </c>
      <c r="AD288" s="91" t="s">
        <v>408</v>
      </c>
    </row>
    <row r="289" spans="6:30" ht="15.95" customHeight="1">
      <c r="F289" s="91" t="s">
        <v>408</v>
      </c>
      <c r="R289" s="91" t="s">
        <v>408</v>
      </c>
      <c r="AD289" s="91" t="s">
        <v>408</v>
      </c>
    </row>
    <row r="290" spans="6:30" ht="15.95" customHeight="1">
      <c r="F290" s="91" t="s">
        <v>408</v>
      </c>
      <c r="R290" s="91" t="s">
        <v>408</v>
      </c>
      <c r="AD290" s="91" t="s">
        <v>408</v>
      </c>
    </row>
    <row r="291" spans="6:30" ht="15.95" customHeight="1">
      <c r="F291" s="91" t="s">
        <v>408</v>
      </c>
      <c r="R291" s="91" t="s">
        <v>408</v>
      </c>
      <c r="AD291" s="91" t="s">
        <v>408</v>
      </c>
    </row>
    <row r="292" spans="6:30" ht="15.95" customHeight="1">
      <c r="F292" s="91" t="s">
        <v>408</v>
      </c>
      <c r="R292" s="91" t="s">
        <v>408</v>
      </c>
      <c r="AD292" s="91" t="s">
        <v>408</v>
      </c>
    </row>
    <row r="293" spans="6:30" ht="15.95" customHeight="1">
      <c r="F293" s="91" t="s">
        <v>408</v>
      </c>
      <c r="R293" s="91" t="s">
        <v>408</v>
      </c>
      <c r="AD293" s="91" t="s">
        <v>408</v>
      </c>
    </row>
    <row r="294" spans="6:30" ht="15.95" customHeight="1">
      <c r="F294" s="91" t="s">
        <v>408</v>
      </c>
      <c r="R294" s="91" t="s">
        <v>408</v>
      </c>
      <c r="AD294" s="91" t="s">
        <v>408</v>
      </c>
    </row>
    <row r="295" spans="6:30" ht="15.95" customHeight="1">
      <c r="F295" s="91" t="s">
        <v>408</v>
      </c>
      <c r="R295" s="91" t="s">
        <v>408</v>
      </c>
      <c r="AD295" s="91" t="s">
        <v>408</v>
      </c>
    </row>
    <row r="296" spans="6:30" ht="15.95" customHeight="1">
      <c r="F296" s="91" t="s">
        <v>408</v>
      </c>
      <c r="R296" s="91" t="s">
        <v>408</v>
      </c>
      <c r="AD296" s="91" t="s">
        <v>408</v>
      </c>
    </row>
    <row r="297" spans="6:30" ht="15.95" customHeight="1">
      <c r="F297" s="91" t="s">
        <v>408</v>
      </c>
      <c r="R297" s="91" t="s">
        <v>408</v>
      </c>
      <c r="AD297" s="91" t="s">
        <v>408</v>
      </c>
    </row>
    <row r="298" spans="6:30" ht="15.95" customHeight="1">
      <c r="F298" s="91" t="s">
        <v>408</v>
      </c>
      <c r="R298" s="91" t="s">
        <v>408</v>
      </c>
      <c r="AD298" s="91" t="s">
        <v>408</v>
      </c>
    </row>
    <row r="299" spans="6:30" ht="15.95" customHeight="1">
      <c r="F299" s="91" t="s">
        <v>408</v>
      </c>
      <c r="R299" s="91" t="s">
        <v>408</v>
      </c>
      <c r="AD299" s="91" t="s">
        <v>408</v>
      </c>
    </row>
    <row r="300" spans="6:30" ht="15.95" customHeight="1">
      <c r="F300" s="91" t="s">
        <v>408</v>
      </c>
      <c r="R300" s="91" t="s">
        <v>408</v>
      </c>
      <c r="AD300" s="91" t="s">
        <v>408</v>
      </c>
    </row>
    <row r="301" spans="6:30" ht="15.95" customHeight="1">
      <c r="F301" s="91" t="s">
        <v>408</v>
      </c>
      <c r="R301" s="91" t="s">
        <v>408</v>
      </c>
      <c r="AD301" s="91" t="s">
        <v>408</v>
      </c>
    </row>
    <row r="302" spans="6:30" ht="15.95" customHeight="1">
      <c r="F302" s="91" t="s">
        <v>408</v>
      </c>
      <c r="R302" s="91" t="s">
        <v>408</v>
      </c>
      <c r="AD302" s="91" t="s">
        <v>408</v>
      </c>
    </row>
    <row r="303" spans="6:30" ht="15.95" customHeight="1">
      <c r="F303" s="91" t="s">
        <v>408</v>
      </c>
      <c r="R303" s="91" t="s">
        <v>408</v>
      </c>
      <c r="AD303" s="91" t="s">
        <v>408</v>
      </c>
    </row>
    <row r="304" spans="6:30" ht="15.95" customHeight="1">
      <c r="F304" s="91" t="s">
        <v>408</v>
      </c>
      <c r="R304" s="91" t="s">
        <v>408</v>
      </c>
      <c r="AD304" s="91" t="s">
        <v>408</v>
      </c>
    </row>
    <row r="305" spans="6:30" ht="15.95" customHeight="1">
      <c r="F305" s="91" t="s">
        <v>408</v>
      </c>
      <c r="R305" s="91" t="s">
        <v>408</v>
      </c>
      <c r="AD305" s="91" t="s">
        <v>408</v>
      </c>
    </row>
    <row r="306" spans="6:30" ht="15.95" customHeight="1">
      <c r="F306" s="91" t="s">
        <v>408</v>
      </c>
      <c r="R306" s="91" t="s">
        <v>408</v>
      </c>
      <c r="AD306" s="91" t="s">
        <v>408</v>
      </c>
    </row>
    <row r="307" spans="6:30" ht="15.95" customHeight="1">
      <c r="F307" s="91" t="s">
        <v>408</v>
      </c>
      <c r="R307" s="91" t="s">
        <v>408</v>
      </c>
      <c r="AD307" s="91" t="s">
        <v>408</v>
      </c>
    </row>
    <row r="308" spans="6:30" ht="15.95" customHeight="1">
      <c r="F308" s="91" t="s">
        <v>408</v>
      </c>
      <c r="R308" s="91" t="s">
        <v>408</v>
      </c>
      <c r="AD308" s="91" t="s">
        <v>408</v>
      </c>
    </row>
    <row r="309" spans="6:30" ht="15.95" customHeight="1">
      <c r="F309" s="91" t="s">
        <v>408</v>
      </c>
      <c r="R309" s="91" t="s">
        <v>408</v>
      </c>
      <c r="AD309" s="91" t="s">
        <v>408</v>
      </c>
    </row>
    <row r="310" spans="6:30" ht="15.95" customHeight="1">
      <c r="F310" s="91" t="s">
        <v>408</v>
      </c>
      <c r="R310" s="91" t="s">
        <v>408</v>
      </c>
      <c r="AD310" s="91" t="s">
        <v>408</v>
      </c>
    </row>
    <row r="311" spans="6:30" ht="15.95" customHeight="1">
      <c r="F311" s="91" t="s">
        <v>408</v>
      </c>
      <c r="R311" s="91" t="s">
        <v>408</v>
      </c>
      <c r="AD311" s="91" t="s">
        <v>408</v>
      </c>
    </row>
    <row r="312" spans="6:30" ht="15.95" customHeight="1">
      <c r="F312" s="91" t="s">
        <v>408</v>
      </c>
      <c r="R312" s="91" t="s">
        <v>408</v>
      </c>
      <c r="AD312" s="91" t="s">
        <v>408</v>
      </c>
    </row>
    <row r="313" spans="6:30" ht="15.95" customHeight="1">
      <c r="F313" s="91" t="s">
        <v>408</v>
      </c>
      <c r="R313" s="91" t="s">
        <v>408</v>
      </c>
      <c r="AD313" s="91" t="s">
        <v>408</v>
      </c>
    </row>
    <row r="314" spans="6:30" ht="15.95" customHeight="1">
      <c r="F314" s="91" t="s">
        <v>408</v>
      </c>
      <c r="R314" s="91" t="s">
        <v>408</v>
      </c>
      <c r="AD314" s="91" t="s">
        <v>408</v>
      </c>
    </row>
    <row r="315" spans="6:30" ht="15.95" customHeight="1">
      <c r="F315" s="91" t="s">
        <v>408</v>
      </c>
      <c r="R315" s="91" t="s">
        <v>408</v>
      </c>
      <c r="AD315" s="91" t="s">
        <v>408</v>
      </c>
    </row>
    <row r="316" spans="6:30" ht="15.95" customHeight="1">
      <c r="F316" s="91" t="s">
        <v>408</v>
      </c>
      <c r="R316" s="91" t="s">
        <v>408</v>
      </c>
      <c r="AD316" s="91" t="s">
        <v>408</v>
      </c>
    </row>
    <row r="317" spans="6:30" ht="15.95" customHeight="1">
      <c r="F317" s="91" t="s">
        <v>408</v>
      </c>
      <c r="R317" s="91" t="s">
        <v>408</v>
      </c>
      <c r="AD317" s="91" t="s">
        <v>408</v>
      </c>
    </row>
    <row r="318" spans="6:30" ht="15.95" customHeight="1">
      <c r="F318" s="91" t="s">
        <v>408</v>
      </c>
      <c r="R318" s="91" t="s">
        <v>408</v>
      </c>
      <c r="AD318" s="91" t="s">
        <v>408</v>
      </c>
    </row>
    <row r="319" spans="6:30" ht="15.95" customHeight="1">
      <c r="F319" s="91" t="s">
        <v>408</v>
      </c>
      <c r="R319" s="91" t="s">
        <v>408</v>
      </c>
      <c r="AD319" s="91" t="s">
        <v>408</v>
      </c>
    </row>
    <row r="320" spans="6:30" ht="15.95" customHeight="1">
      <c r="F320" s="91" t="s">
        <v>408</v>
      </c>
      <c r="R320" s="91" t="s">
        <v>408</v>
      </c>
      <c r="AD320" s="91" t="s">
        <v>408</v>
      </c>
    </row>
    <row r="321" spans="6:30" ht="15.95" customHeight="1">
      <c r="F321" s="91" t="s">
        <v>408</v>
      </c>
      <c r="R321" s="91" t="s">
        <v>408</v>
      </c>
      <c r="AD321" s="91" t="s">
        <v>408</v>
      </c>
    </row>
    <row r="322" spans="6:30" ht="15.95" customHeight="1">
      <c r="F322" s="91" t="s">
        <v>408</v>
      </c>
      <c r="R322" s="91" t="s">
        <v>408</v>
      </c>
      <c r="AD322" s="91" t="s">
        <v>408</v>
      </c>
    </row>
    <row r="323" spans="6:30" ht="15.95" customHeight="1">
      <c r="F323" s="91" t="s">
        <v>408</v>
      </c>
      <c r="R323" s="91" t="s">
        <v>408</v>
      </c>
      <c r="AD323" s="91" t="s">
        <v>408</v>
      </c>
    </row>
    <row r="324" spans="6:30" ht="15.95" customHeight="1">
      <c r="F324" s="91" t="s">
        <v>408</v>
      </c>
      <c r="R324" s="91" t="s">
        <v>408</v>
      </c>
      <c r="AD324" s="91" t="s">
        <v>408</v>
      </c>
    </row>
    <row r="325" spans="6:30" ht="15.95" customHeight="1">
      <c r="F325" s="91" t="s">
        <v>408</v>
      </c>
      <c r="R325" s="91" t="s">
        <v>408</v>
      </c>
      <c r="AD325" s="91" t="s">
        <v>408</v>
      </c>
    </row>
    <row r="326" spans="6:30" ht="15.95" customHeight="1">
      <c r="F326" s="91" t="s">
        <v>408</v>
      </c>
      <c r="R326" s="91" t="s">
        <v>408</v>
      </c>
      <c r="AD326" s="91" t="s">
        <v>408</v>
      </c>
    </row>
    <row r="327" spans="6:30" ht="15.95" customHeight="1">
      <c r="F327" s="91" t="s">
        <v>408</v>
      </c>
      <c r="R327" s="91" t="s">
        <v>408</v>
      </c>
      <c r="AD327" s="91" t="s">
        <v>408</v>
      </c>
    </row>
    <row r="328" spans="6:30" ht="15.95" customHeight="1">
      <c r="F328" s="91" t="s">
        <v>408</v>
      </c>
      <c r="R328" s="91" t="s">
        <v>408</v>
      </c>
      <c r="AD328" s="91" t="s">
        <v>408</v>
      </c>
    </row>
    <row r="329" spans="6:30" ht="15.95" customHeight="1">
      <c r="F329" s="91" t="s">
        <v>408</v>
      </c>
      <c r="R329" s="91" t="s">
        <v>408</v>
      </c>
      <c r="AD329" s="91" t="s">
        <v>408</v>
      </c>
    </row>
    <row r="330" spans="6:30" ht="15.95" customHeight="1">
      <c r="F330" s="91" t="s">
        <v>408</v>
      </c>
      <c r="R330" s="91" t="s">
        <v>408</v>
      </c>
      <c r="AD330" s="91" t="s">
        <v>408</v>
      </c>
    </row>
    <row r="331" spans="6:30" ht="15.95" customHeight="1">
      <c r="F331" s="91" t="s">
        <v>408</v>
      </c>
      <c r="R331" s="91" t="s">
        <v>408</v>
      </c>
      <c r="AD331" s="91" t="s">
        <v>408</v>
      </c>
    </row>
    <row r="332" spans="6:30" ht="15.95" customHeight="1">
      <c r="F332" s="91" t="s">
        <v>408</v>
      </c>
      <c r="R332" s="91" t="s">
        <v>408</v>
      </c>
      <c r="AD332" s="91" t="s">
        <v>408</v>
      </c>
    </row>
    <row r="333" spans="6:30" ht="15.95" customHeight="1">
      <c r="F333" s="91" t="s">
        <v>408</v>
      </c>
      <c r="R333" s="91" t="s">
        <v>408</v>
      </c>
      <c r="AD333" s="91" t="s">
        <v>408</v>
      </c>
    </row>
    <row r="334" spans="6:30" ht="15.95" customHeight="1">
      <c r="F334" s="91" t="s">
        <v>408</v>
      </c>
      <c r="R334" s="91" t="s">
        <v>408</v>
      </c>
      <c r="AD334" s="91" t="s">
        <v>408</v>
      </c>
    </row>
    <row r="335" spans="6:30" ht="15.95" customHeight="1">
      <c r="F335" s="91" t="s">
        <v>408</v>
      </c>
      <c r="R335" s="91" t="s">
        <v>408</v>
      </c>
      <c r="AD335" s="91" t="s">
        <v>408</v>
      </c>
    </row>
    <row r="336" spans="6:30" ht="15.95" customHeight="1">
      <c r="F336" s="91" t="s">
        <v>408</v>
      </c>
      <c r="R336" s="91" t="s">
        <v>408</v>
      </c>
      <c r="AD336" s="91" t="s">
        <v>408</v>
      </c>
    </row>
    <row r="337" spans="6:30" ht="15.95" customHeight="1">
      <c r="F337" s="91" t="s">
        <v>408</v>
      </c>
      <c r="R337" s="91" t="s">
        <v>408</v>
      </c>
      <c r="AD337" s="91" t="s">
        <v>408</v>
      </c>
    </row>
    <row r="338" spans="6:30" ht="15.95" customHeight="1">
      <c r="F338" s="91" t="s">
        <v>408</v>
      </c>
      <c r="R338" s="91" t="s">
        <v>408</v>
      </c>
      <c r="AD338" s="91" t="s">
        <v>408</v>
      </c>
    </row>
    <row r="339" spans="6:30" ht="15.95" customHeight="1">
      <c r="F339" s="91" t="s">
        <v>408</v>
      </c>
      <c r="R339" s="91" t="s">
        <v>408</v>
      </c>
      <c r="AD339" s="91" t="s">
        <v>408</v>
      </c>
    </row>
    <row r="340" spans="6:30" ht="15.95" customHeight="1">
      <c r="F340" s="91" t="s">
        <v>408</v>
      </c>
      <c r="R340" s="91" t="s">
        <v>408</v>
      </c>
      <c r="AD340" s="91" t="s">
        <v>408</v>
      </c>
    </row>
    <row r="341" spans="6:30" ht="15.95" customHeight="1">
      <c r="F341" s="91" t="s">
        <v>408</v>
      </c>
      <c r="R341" s="91" t="s">
        <v>408</v>
      </c>
      <c r="AD341" s="91" t="s">
        <v>408</v>
      </c>
    </row>
    <row r="342" spans="6:30" ht="15.95" customHeight="1">
      <c r="F342" s="91" t="s">
        <v>408</v>
      </c>
      <c r="R342" s="91" t="s">
        <v>408</v>
      </c>
      <c r="AD342" s="91" t="s">
        <v>408</v>
      </c>
    </row>
    <row r="343" spans="6:30" ht="15.95" customHeight="1">
      <c r="F343" s="91" t="s">
        <v>408</v>
      </c>
      <c r="R343" s="91" t="s">
        <v>408</v>
      </c>
      <c r="AD343" s="91" t="s">
        <v>408</v>
      </c>
    </row>
    <row r="344" spans="6:30" ht="15.95" customHeight="1">
      <c r="F344" s="91" t="s">
        <v>408</v>
      </c>
      <c r="R344" s="91" t="s">
        <v>408</v>
      </c>
      <c r="AD344" s="91" t="s">
        <v>408</v>
      </c>
    </row>
    <row r="345" spans="6:30" ht="15.95" customHeight="1">
      <c r="F345" s="91" t="s">
        <v>408</v>
      </c>
      <c r="R345" s="91" t="s">
        <v>408</v>
      </c>
      <c r="AD345" s="91" t="s">
        <v>408</v>
      </c>
    </row>
    <row r="346" spans="6:30" ht="15.95" customHeight="1">
      <c r="F346" s="91" t="s">
        <v>408</v>
      </c>
      <c r="R346" s="91" t="s">
        <v>408</v>
      </c>
      <c r="AD346" s="91" t="s">
        <v>408</v>
      </c>
    </row>
    <row r="347" spans="6:30" ht="15.95" customHeight="1">
      <c r="F347" s="91" t="s">
        <v>408</v>
      </c>
      <c r="R347" s="91" t="s">
        <v>408</v>
      </c>
      <c r="AD347" s="91" t="s">
        <v>408</v>
      </c>
    </row>
    <row r="348" spans="6:30" ht="15.95" customHeight="1">
      <c r="F348" s="91" t="s">
        <v>408</v>
      </c>
      <c r="R348" s="91" t="s">
        <v>408</v>
      </c>
      <c r="AD348" s="91" t="s">
        <v>408</v>
      </c>
    </row>
    <row r="349" spans="6:30" ht="15.95" customHeight="1">
      <c r="F349" s="91" t="s">
        <v>408</v>
      </c>
      <c r="R349" s="91" t="s">
        <v>408</v>
      </c>
      <c r="AD349" s="91" t="s">
        <v>408</v>
      </c>
    </row>
    <row r="350" spans="6:30" ht="15.95" customHeight="1">
      <c r="F350" s="91" t="s">
        <v>408</v>
      </c>
      <c r="R350" s="91" t="s">
        <v>408</v>
      </c>
      <c r="AD350" s="91" t="s">
        <v>408</v>
      </c>
    </row>
    <row r="351" spans="6:30" ht="15.95" customHeight="1">
      <c r="F351" s="91" t="s">
        <v>408</v>
      </c>
      <c r="R351" s="91" t="s">
        <v>408</v>
      </c>
      <c r="AD351" s="91" t="s">
        <v>408</v>
      </c>
    </row>
    <row r="352" spans="6:30" ht="15.95" customHeight="1">
      <c r="F352" s="91" t="s">
        <v>408</v>
      </c>
      <c r="R352" s="91" t="s">
        <v>408</v>
      </c>
      <c r="AD352" s="91" t="s">
        <v>408</v>
      </c>
    </row>
    <row r="353" spans="6:30" ht="15.95" customHeight="1">
      <c r="F353" s="91" t="s">
        <v>408</v>
      </c>
      <c r="R353" s="91" t="s">
        <v>408</v>
      </c>
      <c r="AD353" s="91" t="s">
        <v>408</v>
      </c>
    </row>
    <row r="354" spans="6:30" ht="15.95" customHeight="1">
      <c r="F354" s="91" t="s">
        <v>408</v>
      </c>
      <c r="R354" s="91" t="s">
        <v>408</v>
      </c>
      <c r="AD354" s="91" t="s">
        <v>408</v>
      </c>
    </row>
    <row r="355" spans="6:30" ht="15.95" customHeight="1">
      <c r="F355" s="91" t="s">
        <v>408</v>
      </c>
      <c r="R355" s="91" t="s">
        <v>408</v>
      </c>
      <c r="AD355" s="91" t="s">
        <v>408</v>
      </c>
    </row>
    <row r="356" spans="6:30" ht="15.95" customHeight="1">
      <c r="F356" s="91" t="s">
        <v>408</v>
      </c>
      <c r="R356" s="91" t="s">
        <v>408</v>
      </c>
      <c r="AD356" s="91" t="s">
        <v>408</v>
      </c>
    </row>
    <row r="357" spans="6:30" ht="15.95" customHeight="1">
      <c r="F357" s="91" t="s">
        <v>408</v>
      </c>
      <c r="R357" s="91" t="s">
        <v>408</v>
      </c>
      <c r="AD357" s="91" t="s">
        <v>408</v>
      </c>
    </row>
    <row r="358" spans="6:30" ht="15.95" customHeight="1">
      <c r="F358" s="91" t="s">
        <v>408</v>
      </c>
      <c r="R358" s="91" t="s">
        <v>408</v>
      </c>
      <c r="AD358" s="91" t="s">
        <v>408</v>
      </c>
    </row>
    <row r="359" spans="6:30" ht="15.95" customHeight="1">
      <c r="F359" s="91" t="s">
        <v>408</v>
      </c>
      <c r="R359" s="91" t="s">
        <v>408</v>
      </c>
      <c r="AD359" s="91" t="s">
        <v>408</v>
      </c>
    </row>
    <row r="360" spans="6:30" ht="15.95" customHeight="1">
      <c r="F360" s="91" t="s">
        <v>408</v>
      </c>
      <c r="R360" s="91" t="s">
        <v>408</v>
      </c>
      <c r="AD360" s="91" t="s">
        <v>408</v>
      </c>
    </row>
    <row r="361" spans="6:30" ht="15.95" customHeight="1">
      <c r="F361" s="91" t="s">
        <v>408</v>
      </c>
      <c r="R361" s="91" t="s">
        <v>408</v>
      </c>
      <c r="AD361" s="91" t="s">
        <v>408</v>
      </c>
    </row>
    <row r="362" spans="6:30" ht="15.95" customHeight="1">
      <c r="F362" s="91" t="s">
        <v>408</v>
      </c>
      <c r="R362" s="91" t="s">
        <v>408</v>
      </c>
      <c r="AD362" s="91" t="s">
        <v>408</v>
      </c>
    </row>
    <row r="363" spans="6:30" ht="15.95" customHeight="1">
      <c r="F363" s="91" t="s">
        <v>408</v>
      </c>
      <c r="R363" s="91" t="s">
        <v>408</v>
      </c>
      <c r="AD363" s="91" t="s">
        <v>408</v>
      </c>
    </row>
    <row r="364" spans="6:30" ht="15.95" customHeight="1">
      <c r="F364" s="91" t="s">
        <v>408</v>
      </c>
      <c r="R364" s="91" t="s">
        <v>408</v>
      </c>
      <c r="AD364" s="91" t="s">
        <v>408</v>
      </c>
    </row>
    <row r="365" spans="6:30" ht="15.95" customHeight="1">
      <c r="F365" s="91" t="s">
        <v>408</v>
      </c>
      <c r="R365" s="91" t="s">
        <v>408</v>
      </c>
      <c r="AD365" s="91" t="s">
        <v>408</v>
      </c>
    </row>
    <row r="366" spans="6:30" ht="15.95" customHeight="1">
      <c r="F366" s="91" t="s">
        <v>408</v>
      </c>
      <c r="R366" s="91" t="s">
        <v>408</v>
      </c>
      <c r="AD366" s="91" t="s">
        <v>408</v>
      </c>
    </row>
    <row r="367" spans="6:30" ht="15.95" customHeight="1">
      <c r="F367" s="91" t="s">
        <v>408</v>
      </c>
      <c r="R367" s="91" t="s">
        <v>408</v>
      </c>
      <c r="AD367" s="91" t="s">
        <v>408</v>
      </c>
    </row>
    <row r="368" spans="6:30" ht="15.95" customHeight="1">
      <c r="F368" s="91" t="s">
        <v>408</v>
      </c>
      <c r="R368" s="91" t="s">
        <v>408</v>
      </c>
      <c r="AD368" s="91" t="s">
        <v>408</v>
      </c>
    </row>
    <row r="369" spans="6:30" ht="15.95" customHeight="1">
      <c r="F369" s="91" t="s">
        <v>408</v>
      </c>
      <c r="R369" s="91" t="s">
        <v>408</v>
      </c>
      <c r="AD369" s="91" t="s">
        <v>408</v>
      </c>
    </row>
    <row r="370" spans="6:30" ht="15.95" customHeight="1">
      <c r="F370" s="91" t="s">
        <v>408</v>
      </c>
      <c r="R370" s="91" t="s">
        <v>408</v>
      </c>
      <c r="AD370" s="91" t="s">
        <v>408</v>
      </c>
    </row>
    <row r="371" spans="6:30" ht="15.95" customHeight="1">
      <c r="F371" s="91" t="s">
        <v>408</v>
      </c>
      <c r="R371" s="91" t="s">
        <v>408</v>
      </c>
      <c r="AD371" s="91" t="s">
        <v>408</v>
      </c>
    </row>
    <row r="372" spans="6:30" ht="15.95" customHeight="1">
      <c r="F372" s="91" t="s">
        <v>408</v>
      </c>
      <c r="R372" s="91" t="s">
        <v>408</v>
      </c>
      <c r="AD372" s="91" t="s">
        <v>408</v>
      </c>
    </row>
    <row r="373" spans="6:30" ht="15.95" customHeight="1">
      <c r="F373" s="91" t="s">
        <v>408</v>
      </c>
      <c r="R373" s="91" t="s">
        <v>408</v>
      </c>
      <c r="AD373" s="91" t="s">
        <v>408</v>
      </c>
    </row>
    <row r="374" spans="6:30" ht="15.95" customHeight="1">
      <c r="F374" s="91" t="s">
        <v>408</v>
      </c>
      <c r="R374" s="91" t="s">
        <v>408</v>
      </c>
      <c r="AD374" s="91" t="s">
        <v>408</v>
      </c>
    </row>
    <row r="375" spans="6:30" ht="15.95" customHeight="1">
      <c r="F375" s="91" t="s">
        <v>408</v>
      </c>
      <c r="R375" s="91" t="s">
        <v>408</v>
      </c>
      <c r="AD375" s="91" t="s">
        <v>408</v>
      </c>
    </row>
    <row r="376" spans="6:30" ht="15.95" customHeight="1">
      <c r="F376" s="91" t="s">
        <v>408</v>
      </c>
      <c r="R376" s="91" t="s">
        <v>408</v>
      </c>
      <c r="AD376" s="91" t="s">
        <v>408</v>
      </c>
    </row>
    <row r="377" spans="6:30" ht="15.95" customHeight="1">
      <c r="F377" s="91" t="s">
        <v>408</v>
      </c>
      <c r="R377" s="91" t="s">
        <v>408</v>
      </c>
      <c r="AD377" s="91" t="s">
        <v>408</v>
      </c>
    </row>
    <row r="378" spans="6:30" ht="15.95" customHeight="1">
      <c r="F378" s="91" t="s">
        <v>408</v>
      </c>
      <c r="R378" s="91" t="s">
        <v>408</v>
      </c>
      <c r="AD378" s="91" t="s">
        <v>408</v>
      </c>
    </row>
    <row r="379" spans="6:30" ht="15.95" customHeight="1">
      <c r="F379" s="91" t="s">
        <v>408</v>
      </c>
      <c r="R379" s="91" t="s">
        <v>408</v>
      </c>
      <c r="AD379" s="91" t="s">
        <v>408</v>
      </c>
    </row>
    <row r="380" spans="6:30" ht="15.95" customHeight="1">
      <c r="F380" s="91" t="s">
        <v>408</v>
      </c>
      <c r="R380" s="91" t="s">
        <v>408</v>
      </c>
      <c r="AD380" s="91" t="s">
        <v>408</v>
      </c>
    </row>
    <row r="381" spans="6:30" ht="15.95" customHeight="1">
      <c r="F381" s="91" t="s">
        <v>408</v>
      </c>
      <c r="R381" s="91" t="s">
        <v>408</v>
      </c>
      <c r="AD381" s="91" t="s">
        <v>408</v>
      </c>
    </row>
    <row r="382" spans="6:30" ht="15.95" customHeight="1">
      <c r="F382" s="91" t="s">
        <v>408</v>
      </c>
      <c r="R382" s="91" t="s">
        <v>408</v>
      </c>
      <c r="AD382" s="91" t="s">
        <v>408</v>
      </c>
    </row>
    <row r="383" spans="6:30" ht="15.95" customHeight="1">
      <c r="F383" s="91" t="s">
        <v>408</v>
      </c>
      <c r="R383" s="91" t="s">
        <v>408</v>
      </c>
      <c r="AD383" s="91" t="s">
        <v>408</v>
      </c>
    </row>
    <row r="384" spans="6:30" ht="15.95" customHeight="1">
      <c r="F384" s="91" t="s">
        <v>408</v>
      </c>
      <c r="R384" s="91" t="s">
        <v>408</v>
      </c>
      <c r="AD384" s="91" t="s">
        <v>408</v>
      </c>
    </row>
    <row r="385" spans="6:30" ht="15.95" customHeight="1">
      <c r="F385" s="91" t="s">
        <v>408</v>
      </c>
      <c r="R385" s="91" t="s">
        <v>408</v>
      </c>
      <c r="AD385" s="91" t="s">
        <v>408</v>
      </c>
    </row>
    <row r="386" spans="6:30" ht="15.95" customHeight="1">
      <c r="F386" s="91" t="s">
        <v>408</v>
      </c>
      <c r="R386" s="91" t="s">
        <v>408</v>
      </c>
      <c r="AD386" s="91" t="s">
        <v>408</v>
      </c>
    </row>
    <row r="387" spans="6:30" ht="15.95" customHeight="1">
      <c r="F387" s="91" t="s">
        <v>408</v>
      </c>
      <c r="R387" s="91" t="s">
        <v>408</v>
      </c>
      <c r="AD387" s="91" t="s">
        <v>408</v>
      </c>
    </row>
    <row r="388" spans="6:30" ht="15.95" customHeight="1">
      <c r="F388" s="91" t="s">
        <v>408</v>
      </c>
      <c r="R388" s="91" t="s">
        <v>408</v>
      </c>
      <c r="AD388" s="91" t="s">
        <v>408</v>
      </c>
    </row>
    <row r="389" spans="6:30" ht="15.95" customHeight="1">
      <c r="F389" s="91" t="s">
        <v>408</v>
      </c>
      <c r="R389" s="91" t="s">
        <v>408</v>
      </c>
      <c r="AD389" s="91" t="s">
        <v>408</v>
      </c>
    </row>
    <row r="390" spans="6:30" ht="15.95" customHeight="1">
      <c r="F390" s="91" t="s">
        <v>408</v>
      </c>
      <c r="R390" s="91" t="s">
        <v>408</v>
      </c>
      <c r="AD390" s="91" t="s">
        <v>408</v>
      </c>
    </row>
    <row r="391" spans="6:30" ht="15.95" customHeight="1">
      <c r="F391" s="91" t="s">
        <v>408</v>
      </c>
      <c r="R391" s="91" t="s">
        <v>408</v>
      </c>
      <c r="AD391" s="91" t="s">
        <v>408</v>
      </c>
    </row>
    <row r="392" spans="6:30" ht="15.95" customHeight="1">
      <c r="F392" s="91" t="s">
        <v>408</v>
      </c>
      <c r="R392" s="91" t="s">
        <v>408</v>
      </c>
      <c r="AD392" s="91" t="s">
        <v>408</v>
      </c>
    </row>
    <row r="393" spans="6:30" ht="15.95" customHeight="1">
      <c r="F393" s="91" t="s">
        <v>408</v>
      </c>
      <c r="R393" s="91" t="s">
        <v>408</v>
      </c>
      <c r="AD393" s="91" t="s">
        <v>408</v>
      </c>
    </row>
    <row r="394" spans="6:30" ht="15.95" customHeight="1">
      <c r="F394" s="91" t="s">
        <v>408</v>
      </c>
      <c r="R394" s="91" t="s">
        <v>408</v>
      </c>
      <c r="AD394" s="91" t="s">
        <v>408</v>
      </c>
    </row>
    <row r="395" spans="6:30" ht="15.95" customHeight="1">
      <c r="F395" s="91" t="s">
        <v>408</v>
      </c>
      <c r="R395" s="91" t="s">
        <v>408</v>
      </c>
      <c r="AD395" s="91" t="s">
        <v>408</v>
      </c>
    </row>
    <row r="396" spans="6:30" ht="15.95" customHeight="1">
      <c r="F396" s="91" t="s">
        <v>408</v>
      </c>
      <c r="R396" s="91" t="s">
        <v>408</v>
      </c>
      <c r="AD396" s="91" t="s">
        <v>408</v>
      </c>
    </row>
    <row r="397" spans="6:30" ht="15.95" customHeight="1">
      <c r="F397" s="91" t="s">
        <v>408</v>
      </c>
      <c r="R397" s="91" t="s">
        <v>408</v>
      </c>
      <c r="AD397" s="91" t="s">
        <v>408</v>
      </c>
    </row>
    <row r="398" spans="6:30" ht="15.95" customHeight="1">
      <c r="F398" s="91" t="s">
        <v>408</v>
      </c>
      <c r="R398" s="91" t="s">
        <v>408</v>
      </c>
      <c r="AD398" s="91" t="s">
        <v>408</v>
      </c>
    </row>
    <row r="399" spans="6:30" ht="15.95" customHeight="1">
      <c r="F399" s="91" t="s">
        <v>408</v>
      </c>
      <c r="R399" s="91" t="s">
        <v>408</v>
      </c>
      <c r="AD399" s="91" t="s">
        <v>408</v>
      </c>
    </row>
    <row r="400" spans="6:30" ht="15.95" customHeight="1">
      <c r="F400" s="91" t="s">
        <v>408</v>
      </c>
      <c r="R400" s="91" t="s">
        <v>408</v>
      </c>
      <c r="AD400" s="91" t="s">
        <v>408</v>
      </c>
    </row>
    <row r="401" spans="6:30" ht="15.95" customHeight="1">
      <c r="F401" s="91" t="s">
        <v>408</v>
      </c>
      <c r="R401" s="91" t="s">
        <v>408</v>
      </c>
      <c r="AD401" s="91" t="s">
        <v>408</v>
      </c>
    </row>
    <row r="402" spans="6:30" ht="15.95" customHeight="1">
      <c r="F402" s="91" t="s">
        <v>408</v>
      </c>
      <c r="R402" s="91" t="s">
        <v>408</v>
      </c>
      <c r="AD402" s="91" t="s">
        <v>408</v>
      </c>
    </row>
    <row r="403" spans="6:30" ht="15.95" customHeight="1">
      <c r="F403" s="91" t="s">
        <v>408</v>
      </c>
      <c r="R403" s="91" t="s">
        <v>408</v>
      </c>
      <c r="AD403" s="91" t="s">
        <v>408</v>
      </c>
    </row>
    <row r="404" spans="6:30" ht="15.95" customHeight="1">
      <c r="F404" s="91" t="s">
        <v>408</v>
      </c>
      <c r="R404" s="91" t="s">
        <v>408</v>
      </c>
      <c r="AD404" s="91" t="s">
        <v>408</v>
      </c>
    </row>
    <row r="405" spans="6:30" ht="15.95" customHeight="1">
      <c r="F405" s="91" t="s">
        <v>408</v>
      </c>
      <c r="R405" s="91" t="s">
        <v>408</v>
      </c>
      <c r="AD405" s="91" t="s">
        <v>408</v>
      </c>
    </row>
    <row r="406" spans="6:30" ht="15.95" customHeight="1">
      <c r="F406" s="91" t="s">
        <v>408</v>
      </c>
      <c r="R406" s="91" t="s">
        <v>408</v>
      </c>
      <c r="AD406" s="91" t="s">
        <v>408</v>
      </c>
    </row>
    <row r="407" spans="6:30" ht="15.95" customHeight="1">
      <c r="F407" s="91" t="s">
        <v>408</v>
      </c>
      <c r="R407" s="91" t="s">
        <v>408</v>
      </c>
      <c r="AD407" s="91" t="s">
        <v>408</v>
      </c>
    </row>
    <row r="408" spans="6:30" ht="15.95" customHeight="1">
      <c r="F408" s="91" t="s">
        <v>408</v>
      </c>
      <c r="R408" s="91" t="s">
        <v>408</v>
      </c>
      <c r="AD408" s="91" t="s">
        <v>408</v>
      </c>
    </row>
    <row r="409" spans="6:30" ht="15.95" customHeight="1">
      <c r="F409" s="91" t="s">
        <v>408</v>
      </c>
      <c r="R409" s="91" t="s">
        <v>408</v>
      </c>
      <c r="AD409" s="91" t="s">
        <v>408</v>
      </c>
    </row>
    <row r="410" spans="6:30" ht="15.95" customHeight="1">
      <c r="F410" s="91" t="s">
        <v>408</v>
      </c>
      <c r="R410" s="91" t="s">
        <v>408</v>
      </c>
      <c r="AD410" s="91" t="s">
        <v>408</v>
      </c>
    </row>
    <row r="411" spans="6:30" ht="15.95" customHeight="1">
      <c r="F411" s="91" t="s">
        <v>408</v>
      </c>
      <c r="R411" s="91" t="s">
        <v>408</v>
      </c>
      <c r="AD411" s="91" t="s">
        <v>408</v>
      </c>
    </row>
    <row r="412" spans="6:30" ht="15.95" customHeight="1">
      <c r="F412" s="91" t="s">
        <v>408</v>
      </c>
      <c r="R412" s="91" t="s">
        <v>408</v>
      </c>
      <c r="AD412" s="91" t="s">
        <v>408</v>
      </c>
    </row>
    <row r="413" spans="6:30" ht="15.95" customHeight="1">
      <c r="F413" s="91" t="s">
        <v>408</v>
      </c>
      <c r="R413" s="91" t="s">
        <v>408</v>
      </c>
      <c r="AD413" s="91" t="s">
        <v>408</v>
      </c>
    </row>
    <row r="414" spans="6:30" ht="15.95" customHeight="1">
      <c r="F414" s="91" t="s">
        <v>408</v>
      </c>
      <c r="R414" s="91" t="s">
        <v>408</v>
      </c>
      <c r="AD414" s="91" t="s">
        <v>408</v>
      </c>
    </row>
    <row r="415" spans="6:30" ht="15.95" customHeight="1">
      <c r="F415" s="91" t="s">
        <v>408</v>
      </c>
      <c r="R415" s="91" t="s">
        <v>408</v>
      </c>
      <c r="AD415" s="91" t="s">
        <v>408</v>
      </c>
    </row>
    <row r="416" spans="6:30" ht="15.95" customHeight="1">
      <c r="F416" s="91" t="s">
        <v>408</v>
      </c>
      <c r="R416" s="91" t="s">
        <v>408</v>
      </c>
      <c r="AD416" s="91" t="s">
        <v>408</v>
      </c>
    </row>
    <row r="417" spans="6:30" ht="15.95" customHeight="1">
      <c r="F417" s="91" t="s">
        <v>408</v>
      </c>
      <c r="R417" s="91" t="s">
        <v>408</v>
      </c>
      <c r="AD417" s="91" t="s">
        <v>408</v>
      </c>
    </row>
    <row r="418" spans="6:30" ht="15.95" customHeight="1">
      <c r="F418" s="91" t="s">
        <v>408</v>
      </c>
      <c r="R418" s="91" t="s">
        <v>408</v>
      </c>
      <c r="AD418" s="91" t="s">
        <v>408</v>
      </c>
    </row>
    <row r="419" spans="6:30" ht="15.95" customHeight="1">
      <c r="F419" s="91" t="s">
        <v>408</v>
      </c>
      <c r="R419" s="91" t="s">
        <v>408</v>
      </c>
      <c r="AD419" s="91" t="s">
        <v>408</v>
      </c>
    </row>
    <row r="420" spans="6:30" ht="15.95" customHeight="1">
      <c r="F420" s="91" t="s">
        <v>408</v>
      </c>
      <c r="R420" s="91" t="s">
        <v>408</v>
      </c>
      <c r="AD420" s="91" t="s">
        <v>408</v>
      </c>
    </row>
    <row r="421" spans="6:30" ht="15.95" customHeight="1">
      <c r="F421" s="91" t="s">
        <v>408</v>
      </c>
      <c r="R421" s="91" t="s">
        <v>408</v>
      </c>
      <c r="AD421" s="91" t="s">
        <v>408</v>
      </c>
    </row>
    <row r="422" spans="6:30" ht="15.95" customHeight="1">
      <c r="F422" s="91" t="s">
        <v>408</v>
      </c>
      <c r="R422" s="91" t="s">
        <v>408</v>
      </c>
      <c r="AD422" s="91" t="s">
        <v>408</v>
      </c>
    </row>
    <row r="423" spans="6:30" ht="15.95" customHeight="1">
      <c r="F423" s="91" t="s">
        <v>408</v>
      </c>
      <c r="R423" s="91" t="s">
        <v>408</v>
      </c>
      <c r="AD423" s="91" t="s">
        <v>408</v>
      </c>
    </row>
    <row r="424" spans="6:30" ht="15.95" customHeight="1">
      <c r="F424" s="91" t="s">
        <v>408</v>
      </c>
      <c r="R424" s="91" t="s">
        <v>408</v>
      </c>
      <c r="AD424" s="91" t="s">
        <v>408</v>
      </c>
    </row>
    <row r="425" spans="6:30" ht="15.95" customHeight="1">
      <c r="F425" s="91" t="s">
        <v>408</v>
      </c>
      <c r="R425" s="91" t="s">
        <v>408</v>
      </c>
      <c r="AD425" s="91" t="s">
        <v>408</v>
      </c>
    </row>
    <row r="426" spans="6:30" ht="15.95" customHeight="1">
      <c r="F426" s="91" t="s">
        <v>408</v>
      </c>
      <c r="R426" s="91" t="s">
        <v>408</v>
      </c>
      <c r="AD426" s="91" t="s">
        <v>408</v>
      </c>
    </row>
    <row r="427" spans="6:30" ht="15.95" customHeight="1">
      <c r="F427" s="91" t="s">
        <v>408</v>
      </c>
      <c r="R427" s="91" t="s">
        <v>408</v>
      </c>
      <c r="AD427" s="91" t="s">
        <v>408</v>
      </c>
    </row>
    <row r="428" spans="6:30" ht="15.95" customHeight="1">
      <c r="F428" s="91" t="s">
        <v>408</v>
      </c>
      <c r="R428" s="91" t="s">
        <v>408</v>
      </c>
      <c r="AD428" s="91" t="s">
        <v>408</v>
      </c>
    </row>
    <row r="429" spans="6:30" ht="15.95" customHeight="1">
      <c r="F429" s="91" t="s">
        <v>408</v>
      </c>
      <c r="R429" s="91" t="s">
        <v>408</v>
      </c>
      <c r="AD429" s="91" t="s">
        <v>408</v>
      </c>
    </row>
    <row r="430" spans="6:30" ht="15.95" customHeight="1">
      <c r="F430" s="91" t="s">
        <v>408</v>
      </c>
      <c r="R430" s="91" t="s">
        <v>408</v>
      </c>
      <c r="AD430" s="91" t="s">
        <v>408</v>
      </c>
    </row>
    <row r="431" spans="6:30" ht="15.95" customHeight="1">
      <c r="F431" s="91" t="s">
        <v>408</v>
      </c>
      <c r="R431" s="91" t="s">
        <v>408</v>
      </c>
      <c r="AD431" s="91" t="s">
        <v>408</v>
      </c>
    </row>
    <row r="432" spans="6:30" ht="15.95" customHeight="1">
      <c r="F432" s="91" t="s">
        <v>408</v>
      </c>
      <c r="R432" s="91" t="s">
        <v>408</v>
      </c>
      <c r="AD432" s="91" t="s">
        <v>408</v>
      </c>
    </row>
    <row r="433" spans="6:30" ht="15.95" customHeight="1">
      <c r="F433" s="91" t="s">
        <v>408</v>
      </c>
      <c r="R433" s="91" t="s">
        <v>408</v>
      </c>
      <c r="AD433" s="91" t="s">
        <v>408</v>
      </c>
    </row>
    <row r="434" spans="6:30" ht="15.95" customHeight="1">
      <c r="F434" s="91" t="s">
        <v>408</v>
      </c>
      <c r="R434" s="91" t="s">
        <v>408</v>
      </c>
      <c r="AD434" s="91" t="s">
        <v>408</v>
      </c>
    </row>
    <row r="435" spans="6:30" ht="15.95" customHeight="1">
      <c r="F435" s="91" t="s">
        <v>408</v>
      </c>
      <c r="R435" s="91" t="s">
        <v>408</v>
      </c>
      <c r="AD435" s="91" t="s">
        <v>408</v>
      </c>
    </row>
    <row r="436" spans="6:30" ht="15.95" customHeight="1">
      <c r="F436" s="91" t="s">
        <v>408</v>
      </c>
      <c r="R436" s="91" t="s">
        <v>408</v>
      </c>
      <c r="AD436" s="91" t="s">
        <v>408</v>
      </c>
    </row>
    <row r="437" spans="6:30" ht="15.95" customHeight="1">
      <c r="F437" s="91" t="s">
        <v>408</v>
      </c>
      <c r="R437" s="91" t="s">
        <v>408</v>
      </c>
      <c r="AD437" s="91" t="s">
        <v>408</v>
      </c>
    </row>
    <row r="438" spans="6:30" ht="15.95" customHeight="1">
      <c r="F438" s="91" t="s">
        <v>408</v>
      </c>
      <c r="R438" s="91" t="s">
        <v>408</v>
      </c>
      <c r="AD438" s="91" t="s">
        <v>408</v>
      </c>
    </row>
    <row r="439" spans="6:30" ht="15.95" customHeight="1">
      <c r="F439" s="91" t="s">
        <v>408</v>
      </c>
      <c r="R439" s="91" t="s">
        <v>408</v>
      </c>
      <c r="AD439" s="91" t="s">
        <v>408</v>
      </c>
    </row>
    <row r="440" spans="6:30" ht="15.95" customHeight="1">
      <c r="F440" s="91" t="s">
        <v>408</v>
      </c>
      <c r="R440" s="91" t="s">
        <v>408</v>
      </c>
      <c r="AD440" s="91" t="s">
        <v>408</v>
      </c>
    </row>
    <row r="441" spans="6:30" ht="15.95" customHeight="1">
      <c r="F441" s="91" t="s">
        <v>408</v>
      </c>
      <c r="R441" s="91" t="s">
        <v>408</v>
      </c>
      <c r="AD441" s="91" t="s">
        <v>408</v>
      </c>
    </row>
    <row r="442" spans="6:30" ht="15.95" customHeight="1">
      <c r="F442" s="91" t="s">
        <v>408</v>
      </c>
      <c r="R442" s="91" t="s">
        <v>408</v>
      </c>
      <c r="AD442" s="91" t="s">
        <v>408</v>
      </c>
    </row>
    <row r="443" spans="6:30" ht="15.95" customHeight="1">
      <c r="F443" s="91" t="s">
        <v>408</v>
      </c>
      <c r="R443" s="91" t="s">
        <v>408</v>
      </c>
      <c r="AD443" s="91" t="s">
        <v>408</v>
      </c>
    </row>
    <row r="444" spans="6:30" ht="15.95" customHeight="1">
      <c r="F444" s="91" t="s">
        <v>408</v>
      </c>
      <c r="R444" s="91" t="s">
        <v>408</v>
      </c>
      <c r="AD444" s="91" t="s">
        <v>408</v>
      </c>
    </row>
    <row r="445" spans="6:30" ht="15.95" customHeight="1">
      <c r="F445" s="91" t="s">
        <v>408</v>
      </c>
      <c r="R445" s="91" t="s">
        <v>408</v>
      </c>
      <c r="AD445" s="91" t="s">
        <v>408</v>
      </c>
    </row>
    <row r="446" spans="6:30" ht="15.95" customHeight="1">
      <c r="F446" s="91" t="s">
        <v>408</v>
      </c>
      <c r="R446" s="91" t="s">
        <v>408</v>
      </c>
      <c r="AD446" s="91" t="s">
        <v>408</v>
      </c>
    </row>
    <row r="447" spans="6:30" ht="15.95" customHeight="1">
      <c r="F447" s="91" t="s">
        <v>408</v>
      </c>
      <c r="R447" s="91" t="s">
        <v>408</v>
      </c>
      <c r="AD447" s="91" t="s">
        <v>408</v>
      </c>
    </row>
    <row r="448" spans="6:30" ht="15.95" customHeight="1">
      <c r="F448" s="91" t="s">
        <v>408</v>
      </c>
      <c r="R448" s="91" t="s">
        <v>408</v>
      </c>
      <c r="AD448" s="91" t="s">
        <v>408</v>
      </c>
    </row>
    <row r="449" spans="6:30" ht="15.95" customHeight="1">
      <c r="F449" s="91" t="s">
        <v>408</v>
      </c>
      <c r="R449" s="91" t="s">
        <v>408</v>
      </c>
      <c r="AD449" s="91" t="s">
        <v>408</v>
      </c>
    </row>
    <row r="450" spans="6:30" ht="15.95" customHeight="1">
      <c r="F450" s="91" t="s">
        <v>408</v>
      </c>
      <c r="R450" s="91" t="s">
        <v>408</v>
      </c>
      <c r="AD450" s="91" t="s">
        <v>408</v>
      </c>
    </row>
    <row r="451" spans="6:30" ht="15.95" customHeight="1">
      <c r="F451" s="91" t="s">
        <v>408</v>
      </c>
      <c r="R451" s="91" t="s">
        <v>408</v>
      </c>
      <c r="AD451" s="91" t="s">
        <v>408</v>
      </c>
    </row>
    <row r="452" spans="6:30" ht="15.95" customHeight="1">
      <c r="F452" s="91" t="s">
        <v>408</v>
      </c>
      <c r="R452" s="91" t="s">
        <v>408</v>
      </c>
      <c r="AD452" s="91" t="s">
        <v>408</v>
      </c>
    </row>
    <row r="453" spans="6:30" ht="15.95" customHeight="1">
      <c r="F453" s="91" t="s">
        <v>408</v>
      </c>
      <c r="R453" s="91" t="s">
        <v>408</v>
      </c>
      <c r="AD453" s="91" t="s">
        <v>408</v>
      </c>
    </row>
    <row r="454" spans="6:30" ht="15.95" customHeight="1">
      <c r="F454" s="91" t="s">
        <v>408</v>
      </c>
      <c r="R454" s="91" t="s">
        <v>408</v>
      </c>
      <c r="AD454" s="91" t="s">
        <v>408</v>
      </c>
    </row>
    <row r="455" spans="6:30" ht="15.95" customHeight="1">
      <c r="F455" s="91" t="s">
        <v>408</v>
      </c>
      <c r="R455" s="91" t="s">
        <v>408</v>
      </c>
      <c r="AD455" s="91" t="s">
        <v>408</v>
      </c>
    </row>
    <row r="456" spans="6:30" ht="15.95" customHeight="1">
      <c r="F456" s="91" t="s">
        <v>408</v>
      </c>
      <c r="R456" s="91" t="s">
        <v>408</v>
      </c>
      <c r="AD456" s="91" t="s">
        <v>408</v>
      </c>
    </row>
    <row r="457" spans="6:30" ht="15.95" customHeight="1">
      <c r="F457" s="91" t="s">
        <v>408</v>
      </c>
      <c r="R457" s="91" t="s">
        <v>408</v>
      </c>
      <c r="AD457" s="91" t="s">
        <v>408</v>
      </c>
    </row>
    <row r="458" spans="6:30" ht="15.95" customHeight="1">
      <c r="F458" s="91" t="s">
        <v>408</v>
      </c>
      <c r="R458" s="91" t="s">
        <v>408</v>
      </c>
      <c r="AD458" s="91" t="s">
        <v>408</v>
      </c>
    </row>
    <row r="459" spans="6:30" ht="15.95" customHeight="1">
      <c r="F459" s="91" t="s">
        <v>408</v>
      </c>
      <c r="R459" s="91" t="s">
        <v>408</v>
      </c>
      <c r="AD459" s="91" t="s">
        <v>408</v>
      </c>
    </row>
    <row r="460" spans="6:30" ht="15.95" customHeight="1">
      <c r="F460" s="91" t="s">
        <v>408</v>
      </c>
      <c r="R460" s="91" t="s">
        <v>408</v>
      </c>
      <c r="AD460" s="91" t="s">
        <v>408</v>
      </c>
    </row>
    <row r="461" spans="6:30" ht="15.95" customHeight="1">
      <c r="F461" s="91" t="s">
        <v>408</v>
      </c>
      <c r="R461" s="91" t="s">
        <v>408</v>
      </c>
      <c r="AD461" s="91" t="s">
        <v>408</v>
      </c>
    </row>
    <row r="462" spans="6:30" ht="15.95" customHeight="1">
      <c r="F462" s="91" t="s">
        <v>408</v>
      </c>
      <c r="R462" s="91" t="s">
        <v>408</v>
      </c>
      <c r="AD462" s="91" t="s">
        <v>408</v>
      </c>
    </row>
    <row r="463" spans="6:30" ht="15.95" customHeight="1">
      <c r="F463" s="91" t="s">
        <v>408</v>
      </c>
      <c r="R463" s="91" t="s">
        <v>408</v>
      </c>
      <c r="AD463" s="91" t="s">
        <v>408</v>
      </c>
    </row>
    <row r="464" spans="6:30" ht="15.95" customHeight="1">
      <c r="F464" s="91" t="s">
        <v>408</v>
      </c>
      <c r="R464" s="91" t="s">
        <v>408</v>
      </c>
      <c r="AD464" s="91" t="s">
        <v>408</v>
      </c>
    </row>
    <row r="465" spans="6:30" ht="15.95" customHeight="1">
      <c r="F465" s="91" t="s">
        <v>408</v>
      </c>
      <c r="R465" s="91" t="s">
        <v>408</v>
      </c>
      <c r="AD465" s="91" t="s">
        <v>408</v>
      </c>
    </row>
    <row r="466" spans="6:30" ht="15.95" customHeight="1">
      <c r="F466" s="91" t="s">
        <v>408</v>
      </c>
      <c r="R466" s="91" t="s">
        <v>408</v>
      </c>
      <c r="AD466" s="91" t="s">
        <v>408</v>
      </c>
    </row>
    <row r="467" spans="6:30" ht="15.95" customHeight="1">
      <c r="F467" s="91" t="s">
        <v>408</v>
      </c>
      <c r="R467" s="91" t="s">
        <v>408</v>
      </c>
      <c r="AD467" s="91" t="s">
        <v>408</v>
      </c>
    </row>
    <row r="468" spans="6:30" ht="15.95" customHeight="1">
      <c r="F468" s="91" t="s">
        <v>408</v>
      </c>
      <c r="R468" s="91" t="s">
        <v>408</v>
      </c>
      <c r="AD468" s="91" t="s">
        <v>408</v>
      </c>
    </row>
    <row r="469" spans="6:30" ht="15.95" customHeight="1">
      <c r="F469" s="91" t="s">
        <v>408</v>
      </c>
      <c r="R469" s="91" t="s">
        <v>408</v>
      </c>
      <c r="AD469" s="91" t="s">
        <v>408</v>
      </c>
    </row>
    <row r="470" spans="6:30" ht="15.95" customHeight="1">
      <c r="F470" s="91" t="s">
        <v>408</v>
      </c>
      <c r="R470" s="91" t="s">
        <v>408</v>
      </c>
      <c r="AD470" s="91" t="s">
        <v>408</v>
      </c>
    </row>
    <row r="471" spans="6:30" ht="15.95" customHeight="1">
      <c r="F471" s="91" t="s">
        <v>408</v>
      </c>
      <c r="R471" s="91" t="s">
        <v>408</v>
      </c>
      <c r="AD471" s="91" t="s">
        <v>408</v>
      </c>
    </row>
    <row r="472" spans="6:30" ht="15.95" customHeight="1">
      <c r="F472" s="91" t="s">
        <v>408</v>
      </c>
      <c r="R472" s="91" t="s">
        <v>408</v>
      </c>
      <c r="AD472" s="91" t="s">
        <v>408</v>
      </c>
    </row>
    <row r="473" spans="6:30" ht="15.95" customHeight="1">
      <c r="F473" s="91" t="s">
        <v>408</v>
      </c>
      <c r="R473" s="91" t="s">
        <v>408</v>
      </c>
      <c r="AD473" s="91" t="s">
        <v>408</v>
      </c>
    </row>
    <row r="474" spans="6:30" ht="15.95" customHeight="1">
      <c r="F474" s="91" t="s">
        <v>408</v>
      </c>
      <c r="R474" s="91" t="s">
        <v>408</v>
      </c>
      <c r="AD474" s="91" t="s">
        <v>408</v>
      </c>
    </row>
    <row r="475" spans="6:30" ht="15.95" customHeight="1">
      <c r="F475" s="91" t="s">
        <v>408</v>
      </c>
      <c r="R475" s="91" t="s">
        <v>408</v>
      </c>
      <c r="AD475" s="91" t="s">
        <v>408</v>
      </c>
    </row>
    <row r="476" spans="6:30" ht="15.95" customHeight="1">
      <c r="F476" s="91" t="s">
        <v>408</v>
      </c>
      <c r="R476" s="91" t="s">
        <v>408</v>
      </c>
      <c r="AD476" s="91" t="s">
        <v>408</v>
      </c>
    </row>
    <row r="477" spans="6:30" ht="15.95" customHeight="1">
      <c r="F477" s="91" t="s">
        <v>408</v>
      </c>
      <c r="R477" s="91" t="s">
        <v>408</v>
      </c>
      <c r="AD477" s="91" t="s">
        <v>408</v>
      </c>
    </row>
    <row r="478" spans="6:30" ht="15.95" customHeight="1">
      <c r="F478" s="91" t="s">
        <v>408</v>
      </c>
      <c r="R478" s="91" t="s">
        <v>408</v>
      </c>
      <c r="AD478" s="91" t="s">
        <v>408</v>
      </c>
    </row>
    <row r="479" spans="6:30" ht="15.95" customHeight="1">
      <c r="F479" s="91" t="s">
        <v>408</v>
      </c>
      <c r="R479" s="91" t="s">
        <v>408</v>
      </c>
      <c r="AD479" s="91" t="s">
        <v>408</v>
      </c>
    </row>
    <row r="480" spans="6:30" ht="15.95" customHeight="1">
      <c r="F480" s="91" t="s">
        <v>408</v>
      </c>
      <c r="R480" s="91" t="s">
        <v>408</v>
      </c>
      <c r="AD480" s="91" t="s">
        <v>408</v>
      </c>
    </row>
    <row r="481" spans="6:30" ht="15.95" customHeight="1">
      <c r="F481" s="91" t="s">
        <v>408</v>
      </c>
      <c r="R481" s="91" t="s">
        <v>408</v>
      </c>
      <c r="AD481" s="91" t="s">
        <v>408</v>
      </c>
    </row>
    <row r="482" spans="6:30" ht="15.95" customHeight="1">
      <c r="F482" s="91" t="s">
        <v>408</v>
      </c>
      <c r="R482" s="91" t="s">
        <v>408</v>
      </c>
      <c r="AD482" s="91" t="s">
        <v>408</v>
      </c>
    </row>
    <row r="483" spans="6:30" ht="15.95" customHeight="1">
      <c r="F483" s="91" t="s">
        <v>408</v>
      </c>
      <c r="R483" s="91" t="s">
        <v>408</v>
      </c>
      <c r="AD483" s="91" t="s">
        <v>408</v>
      </c>
    </row>
    <row r="484" spans="6:30" ht="15.95" customHeight="1">
      <c r="F484" s="91" t="s">
        <v>408</v>
      </c>
      <c r="R484" s="91" t="s">
        <v>408</v>
      </c>
      <c r="AD484" s="91" t="s">
        <v>408</v>
      </c>
    </row>
    <row r="485" spans="6:30" ht="15.95" customHeight="1">
      <c r="F485" s="91" t="s">
        <v>408</v>
      </c>
      <c r="R485" s="91" t="s">
        <v>408</v>
      </c>
      <c r="AD485" s="91" t="s">
        <v>408</v>
      </c>
    </row>
    <row r="486" spans="6:30" ht="15.95" customHeight="1">
      <c r="F486" s="91" t="s">
        <v>408</v>
      </c>
      <c r="R486" s="91" t="s">
        <v>408</v>
      </c>
      <c r="AD486" s="91" t="s">
        <v>408</v>
      </c>
    </row>
    <row r="487" spans="6:30" ht="15.95" customHeight="1">
      <c r="F487" s="91" t="s">
        <v>408</v>
      </c>
      <c r="R487" s="91" t="s">
        <v>408</v>
      </c>
      <c r="AD487" s="91" t="s">
        <v>408</v>
      </c>
    </row>
    <row r="488" spans="6:30" ht="15.95" customHeight="1">
      <c r="F488" s="91" t="s">
        <v>408</v>
      </c>
      <c r="R488" s="91" t="s">
        <v>408</v>
      </c>
      <c r="AD488" s="91" t="s">
        <v>408</v>
      </c>
    </row>
    <row r="489" spans="6:30" ht="15.95" customHeight="1">
      <c r="F489" s="91" t="s">
        <v>408</v>
      </c>
      <c r="R489" s="91" t="s">
        <v>408</v>
      </c>
      <c r="AD489" s="91" t="s">
        <v>408</v>
      </c>
    </row>
    <row r="490" spans="6:30" ht="15.95" customHeight="1">
      <c r="F490" s="91" t="s">
        <v>408</v>
      </c>
      <c r="R490" s="91" t="s">
        <v>408</v>
      </c>
      <c r="AD490" s="91" t="s">
        <v>408</v>
      </c>
    </row>
    <row r="491" spans="6:30" ht="15.95" customHeight="1">
      <c r="F491" s="91" t="s">
        <v>408</v>
      </c>
      <c r="R491" s="91" t="s">
        <v>408</v>
      </c>
      <c r="AD491" s="91" t="s">
        <v>408</v>
      </c>
    </row>
    <row r="492" spans="6:30" ht="15.95" customHeight="1">
      <c r="F492" s="91" t="s">
        <v>408</v>
      </c>
      <c r="R492" s="91" t="s">
        <v>408</v>
      </c>
      <c r="AD492" s="91" t="s">
        <v>408</v>
      </c>
    </row>
    <row r="493" spans="6:30" ht="15.95" customHeight="1">
      <c r="F493" s="91" t="s">
        <v>408</v>
      </c>
      <c r="R493" s="91" t="s">
        <v>408</v>
      </c>
      <c r="AD493" s="91" t="s">
        <v>408</v>
      </c>
    </row>
    <row r="494" spans="6:30" ht="15.95" customHeight="1">
      <c r="F494" s="91" t="s">
        <v>408</v>
      </c>
      <c r="R494" s="91" t="s">
        <v>408</v>
      </c>
      <c r="AD494" s="91" t="s">
        <v>408</v>
      </c>
    </row>
    <row r="495" spans="6:30" ht="15.95" customHeight="1">
      <c r="F495" s="91" t="s">
        <v>408</v>
      </c>
      <c r="R495" s="91" t="s">
        <v>408</v>
      </c>
      <c r="AD495" s="91" t="s">
        <v>408</v>
      </c>
    </row>
    <row r="496" spans="6:30" ht="15.95" customHeight="1">
      <c r="F496" s="91" t="s">
        <v>408</v>
      </c>
      <c r="R496" s="91" t="s">
        <v>408</v>
      </c>
      <c r="AD496" s="91" t="s">
        <v>408</v>
      </c>
    </row>
    <row r="497" spans="6:30" ht="15.95" customHeight="1">
      <c r="F497" s="91" t="s">
        <v>408</v>
      </c>
      <c r="R497" s="91" t="s">
        <v>408</v>
      </c>
      <c r="AD497" s="91" t="s">
        <v>408</v>
      </c>
    </row>
    <row r="498" spans="6:30" ht="15.95" customHeight="1">
      <c r="F498" s="91" t="s">
        <v>408</v>
      </c>
      <c r="R498" s="91" t="s">
        <v>408</v>
      </c>
      <c r="AD498" s="91" t="s">
        <v>408</v>
      </c>
    </row>
    <row r="499" spans="6:30" ht="15.95" customHeight="1">
      <c r="F499" s="91" t="s">
        <v>408</v>
      </c>
      <c r="R499" s="91" t="s">
        <v>408</v>
      </c>
      <c r="AD499" s="91" t="s">
        <v>408</v>
      </c>
    </row>
    <row r="500" spans="6:30" ht="15.95" customHeight="1">
      <c r="F500" s="91" t="s">
        <v>408</v>
      </c>
      <c r="R500" s="91" t="s">
        <v>408</v>
      </c>
      <c r="AD500" s="91" t="s">
        <v>408</v>
      </c>
    </row>
    <row r="501" spans="6:30" ht="15.95" customHeight="1">
      <c r="F501" s="91" t="s">
        <v>408</v>
      </c>
      <c r="R501" s="91" t="s">
        <v>408</v>
      </c>
      <c r="AD501" s="91" t="s">
        <v>408</v>
      </c>
    </row>
    <row r="502" spans="6:30" ht="15.95" customHeight="1">
      <c r="F502" s="91" t="s">
        <v>408</v>
      </c>
      <c r="R502" s="91" t="s">
        <v>408</v>
      </c>
      <c r="AD502" s="91" t="s">
        <v>408</v>
      </c>
    </row>
    <row r="503" spans="6:30" ht="15.95" customHeight="1">
      <c r="F503" s="91" t="s">
        <v>408</v>
      </c>
      <c r="R503" s="91" t="s">
        <v>408</v>
      </c>
      <c r="AD503" s="91" t="s">
        <v>408</v>
      </c>
    </row>
    <row r="504" spans="6:30" ht="15.95" customHeight="1">
      <c r="F504" s="91" t="s">
        <v>408</v>
      </c>
      <c r="R504" s="91" t="s">
        <v>408</v>
      </c>
      <c r="AD504" s="91" t="s">
        <v>408</v>
      </c>
    </row>
    <row r="505" spans="6:30" ht="15.95" customHeight="1">
      <c r="F505" s="91" t="s">
        <v>408</v>
      </c>
      <c r="R505" s="91" t="s">
        <v>408</v>
      </c>
      <c r="AD505" s="91" t="s">
        <v>408</v>
      </c>
    </row>
    <row r="506" spans="6:30" ht="15.95" customHeight="1">
      <c r="F506" s="91" t="s">
        <v>408</v>
      </c>
      <c r="R506" s="91" t="s">
        <v>408</v>
      </c>
      <c r="AD506" s="91" t="s">
        <v>408</v>
      </c>
    </row>
    <row r="507" spans="6:30" ht="15.95" customHeight="1">
      <c r="F507" s="91" t="s">
        <v>408</v>
      </c>
      <c r="R507" s="91" t="s">
        <v>408</v>
      </c>
      <c r="AD507" s="91" t="s">
        <v>408</v>
      </c>
    </row>
    <row r="508" spans="6:30" ht="15.95" customHeight="1">
      <c r="F508" s="91" t="s">
        <v>408</v>
      </c>
      <c r="R508" s="91" t="s">
        <v>408</v>
      </c>
      <c r="AD508" s="91" t="s">
        <v>408</v>
      </c>
    </row>
    <row r="509" spans="6:30" ht="15.95" customHeight="1">
      <c r="F509" s="91" t="s">
        <v>408</v>
      </c>
      <c r="R509" s="91" t="s">
        <v>408</v>
      </c>
      <c r="AD509" s="91" t="s">
        <v>408</v>
      </c>
    </row>
    <row r="510" spans="6:30" ht="15.95" customHeight="1">
      <c r="F510" s="91" t="s">
        <v>408</v>
      </c>
      <c r="R510" s="91" t="s">
        <v>408</v>
      </c>
      <c r="AD510" s="91" t="s">
        <v>408</v>
      </c>
    </row>
    <row r="511" spans="6:30" ht="15.95" customHeight="1">
      <c r="F511" s="91" t="s">
        <v>408</v>
      </c>
      <c r="R511" s="91" t="s">
        <v>408</v>
      </c>
      <c r="AD511" s="91" t="s">
        <v>408</v>
      </c>
    </row>
    <row r="512" spans="6:30" ht="15.95" customHeight="1">
      <c r="F512" s="91" t="s">
        <v>408</v>
      </c>
      <c r="R512" s="91" t="s">
        <v>408</v>
      </c>
      <c r="AD512" s="91" t="s">
        <v>408</v>
      </c>
    </row>
    <row r="513" spans="6:30" ht="15.95" customHeight="1">
      <c r="F513" s="91" t="s">
        <v>408</v>
      </c>
      <c r="R513" s="91" t="s">
        <v>408</v>
      </c>
      <c r="AD513" s="91" t="s">
        <v>408</v>
      </c>
    </row>
    <row r="514" spans="6:30" ht="15.95" customHeight="1">
      <c r="F514" s="91" t="s">
        <v>408</v>
      </c>
      <c r="R514" s="91" t="s">
        <v>408</v>
      </c>
      <c r="AD514" s="91" t="s">
        <v>408</v>
      </c>
    </row>
    <row r="515" spans="6:30" ht="15.95" customHeight="1">
      <c r="F515" s="91" t="s">
        <v>408</v>
      </c>
      <c r="R515" s="91" t="s">
        <v>408</v>
      </c>
      <c r="AD515" s="91" t="s">
        <v>408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H41:H48 T41:T48 T9:T20 N9:N20 H9:H20 Z23:Z25 T23:T25 N23:N25 H23:H25 Z9:Z20 AF9:AF14 AL10:AL20 AL23:AL25 AF23:AF25 AL42:AL44 Z41:Z48 N41:N48 Z51:Z52 H51:H54 AL51:AL54 AF53:AF54 Z54 N51:N54 T51:T54 AF41:AF44 AF46 AL48 AF48 AF28:AF33 T28:T38 N28:N38 Z28:Z38 AF35:AF38 H28:H38 AL28:AL37 AF16:AF20">
    <cfRule type="cellIs" dxfId="30" priority="21" stopIfTrue="1" operator="greaterThan">
      <formula>G9</formula>
    </cfRule>
  </conditionalFormatting>
  <conditionalFormatting sqref="Z53">
    <cfRule type="cellIs" dxfId="29" priority="19" stopIfTrue="1" operator="greaterThan">
      <formula>Y53</formula>
    </cfRule>
  </conditionalFormatting>
  <conditionalFormatting sqref="AF51">
    <cfRule type="cellIs" dxfId="28" priority="18" stopIfTrue="1" operator="greaterThan">
      <formula>AE51</formula>
    </cfRule>
  </conditionalFormatting>
  <conditionalFormatting sqref="AF52">
    <cfRule type="cellIs" dxfId="27" priority="17" stopIfTrue="1" operator="greaterThan">
      <formula>AE52</formula>
    </cfRule>
  </conditionalFormatting>
  <conditionalFormatting sqref="AF53">
    <cfRule type="cellIs" dxfId="26" priority="16" stopIfTrue="1" operator="greaterThan">
      <formula>AE53</formula>
    </cfRule>
  </conditionalFormatting>
  <conditionalFormatting sqref="AF45">
    <cfRule type="cellIs" dxfId="25" priority="15" stopIfTrue="1" operator="greaterThan">
      <formula>AE45</formula>
    </cfRule>
  </conditionalFormatting>
  <conditionalFormatting sqref="AL47">
    <cfRule type="cellIs" dxfId="24" priority="14" stopIfTrue="1" operator="greaterThan">
      <formula>AK47</formula>
    </cfRule>
  </conditionalFormatting>
  <conditionalFormatting sqref="AL46">
    <cfRule type="cellIs" dxfId="23" priority="13" stopIfTrue="1" operator="greaterThan">
      <formula>AK46</formula>
    </cfRule>
  </conditionalFormatting>
  <conditionalFormatting sqref="AL45">
    <cfRule type="cellIs" dxfId="22" priority="12" stopIfTrue="1" operator="greaterThan">
      <formula>AK45</formula>
    </cfRule>
  </conditionalFormatting>
  <conditionalFormatting sqref="AF52">
    <cfRule type="cellIs" dxfId="21" priority="11" stopIfTrue="1" operator="greaterThan">
      <formula>AE52</formula>
    </cfRule>
  </conditionalFormatting>
  <conditionalFormatting sqref="AF53">
    <cfRule type="cellIs" dxfId="20" priority="10" stopIfTrue="1" operator="greaterThan">
      <formula>AE53</formula>
    </cfRule>
  </conditionalFormatting>
  <conditionalFormatting sqref="AF53">
    <cfRule type="cellIs" dxfId="19" priority="9" stopIfTrue="1" operator="greaterThan">
      <formula>AE53</formula>
    </cfRule>
  </conditionalFormatting>
  <conditionalFormatting sqref="AF52">
    <cfRule type="cellIs" dxfId="18" priority="8" stopIfTrue="1" operator="greaterThan">
      <formula>AE52</formula>
    </cfRule>
  </conditionalFormatting>
  <conditionalFormatting sqref="AF47">
    <cfRule type="cellIs" dxfId="17" priority="7" stopIfTrue="1" operator="greaterThan">
      <formula>AE47</formula>
    </cfRule>
  </conditionalFormatting>
  <conditionalFormatting sqref="AF15">
    <cfRule type="cellIs" dxfId="16" priority="6" stopIfTrue="1" operator="greaterThan">
      <formula>AE15</formula>
    </cfRule>
  </conditionalFormatting>
  <conditionalFormatting sqref="AF34">
    <cfRule type="cellIs" dxfId="15" priority="5" stopIfTrue="1" operator="greaterThan">
      <formula>AE34</formula>
    </cfRule>
  </conditionalFormatting>
  <conditionalFormatting sqref="AL38">
    <cfRule type="cellIs" dxfId="14" priority="4" stopIfTrue="1" operator="greaterThan">
      <formula>AK38</formula>
    </cfRule>
  </conditionalFormatting>
  <conditionalFormatting sqref="AL41">
    <cfRule type="cellIs" dxfId="13" priority="3" stopIfTrue="1" operator="greaterThan">
      <formula>AK41</formula>
    </cfRule>
  </conditionalFormatting>
  <conditionalFormatting sqref="AL9">
    <cfRule type="cellIs" dxfId="12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41 AL9" xr:uid="{6872994B-24CC-4C05-85DC-258036C0EB52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S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N20" sqref="N20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5" width="8.875" style="249" hidden="1" customWidth="1"/>
    <col min="46" max="46" width="8.875" style="91" customWidth="1"/>
    <col min="47" max="16384" width="8.875" style="91"/>
  </cols>
  <sheetData>
    <row r="1" spans="1:45" s="124" customFormat="1" ht="22.5" customHeight="1">
      <c r="A1" s="102"/>
      <c r="B1" s="122" t="s">
        <v>1071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05">
        <v>45748</v>
      </c>
      <c r="AL1" s="605"/>
      <c r="AM1" s="605"/>
      <c r="AO1" s="246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137</v>
      </c>
      <c r="AK2" s="103" t="s">
        <v>181</v>
      </c>
      <c r="AL2" s="606">
        <f>入力!N7</f>
        <v>0</v>
      </c>
      <c r="AM2" s="606"/>
      <c r="AO2" s="247"/>
      <c r="AP2" s="247"/>
      <c r="AQ2" s="247"/>
      <c r="AR2" s="247"/>
      <c r="AS2" s="247"/>
    </row>
    <row r="3" spans="1:45" ht="19.5" customHeight="1">
      <c r="B3" s="134" t="s">
        <v>182</v>
      </c>
      <c r="C3" s="135"/>
      <c r="D3" s="134" t="s">
        <v>183</v>
      </c>
      <c r="E3" s="136"/>
      <c r="F3" s="137"/>
      <c r="G3" s="134" t="s">
        <v>184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185</v>
      </c>
      <c r="T3" s="134" t="s">
        <v>186</v>
      </c>
      <c r="U3" s="136"/>
      <c r="V3" s="134" t="s">
        <v>187</v>
      </c>
      <c r="W3" s="138"/>
      <c r="X3" s="138"/>
      <c r="Y3" s="138"/>
      <c r="Z3" s="139"/>
      <c r="AA3" s="136" t="s">
        <v>188</v>
      </c>
      <c r="AB3" s="142" t="s">
        <v>189</v>
      </c>
      <c r="AC3" s="142"/>
      <c r="AD3" s="142"/>
      <c r="AE3" s="103"/>
      <c r="AF3" s="143"/>
      <c r="AG3" s="143"/>
      <c r="AH3" s="144"/>
      <c r="AK3" s="145"/>
      <c r="AL3" s="145"/>
      <c r="AM3" s="146" t="s">
        <v>190</v>
      </c>
      <c r="AO3" s="248"/>
    </row>
    <row r="4" spans="1:45" ht="15.75" customHeight="1">
      <c r="B4" s="590">
        <f>+入力!F2</f>
        <v>0</v>
      </c>
      <c r="C4" s="591"/>
      <c r="D4" s="594" t="str">
        <f>+入力!N2</f>
        <v/>
      </c>
      <c r="E4" s="595"/>
      <c r="F4" s="149"/>
      <c r="G4" s="607" t="str">
        <f>CONCATENATE(入力!F3,入力!S3)&amp;"　/　"&amp;入力!F4</f>
        <v>様　/　</v>
      </c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111"/>
      <c r="S4" s="615">
        <f>+入力!F5</f>
        <v>0</v>
      </c>
      <c r="T4" s="611">
        <f>+入力!N5</f>
        <v>0</v>
      </c>
      <c r="U4" s="612"/>
      <c r="V4" s="599">
        <f>+入力!F6</f>
        <v>0</v>
      </c>
      <c r="W4" s="600"/>
      <c r="X4" s="600"/>
      <c r="Y4" s="600"/>
      <c r="Z4" s="600"/>
      <c r="AA4" s="601"/>
      <c r="AB4" s="150"/>
      <c r="AC4" s="150"/>
      <c r="AD4" s="151"/>
      <c r="AE4" s="152"/>
      <c r="AF4" s="152"/>
      <c r="AG4" s="152"/>
      <c r="AH4" s="153"/>
      <c r="AM4" s="146" t="s">
        <v>191</v>
      </c>
      <c r="AN4" s="126"/>
    </row>
    <row r="5" spans="1:45" ht="15.75" customHeight="1" thickBot="1">
      <c r="B5" s="592"/>
      <c r="C5" s="593"/>
      <c r="D5" s="596"/>
      <c r="E5" s="597"/>
      <c r="F5" s="154"/>
      <c r="G5" s="609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112"/>
      <c r="S5" s="616"/>
      <c r="T5" s="613"/>
      <c r="U5" s="614"/>
      <c r="V5" s="602"/>
      <c r="W5" s="603"/>
      <c r="X5" s="603"/>
      <c r="Y5" s="603"/>
      <c r="Z5" s="603"/>
      <c r="AA5" s="604"/>
      <c r="AB5" s="155" t="s">
        <v>192</v>
      </c>
      <c r="AC5" s="150"/>
      <c r="AD5" s="151"/>
      <c r="AE5" s="598">
        <f>入力!M6</f>
        <v>0</v>
      </c>
      <c r="AF5" s="598"/>
      <c r="AG5" s="156" t="s">
        <v>193</v>
      </c>
      <c r="AH5" s="157"/>
      <c r="AM5" s="146" t="s">
        <v>141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1072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195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197</v>
      </c>
      <c r="F8" s="165" t="s">
        <v>198</v>
      </c>
      <c r="G8" s="166" t="s">
        <v>199</v>
      </c>
      <c r="H8" s="166" t="s">
        <v>200</v>
      </c>
      <c r="I8" s="167" t="s">
        <v>201</v>
      </c>
      <c r="J8" s="164"/>
      <c r="K8" s="165" t="s">
        <v>197</v>
      </c>
      <c r="L8" s="165" t="s">
        <v>202</v>
      </c>
      <c r="M8" s="166" t="s">
        <v>199</v>
      </c>
      <c r="N8" s="166" t="s">
        <v>200</v>
      </c>
      <c r="O8" s="167" t="s">
        <v>201</v>
      </c>
      <c r="P8" s="164"/>
      <c r="Q8" s="165" t="s">
        <v>197</v>
      </c>
      <c r="R8" s="165" t="s">
        <v>198</v>
      </c>
      <c r="S8" s="166" t="s">
        <v>199</v>
      </c>
      <c r="T8" s="166" t="s">
        <v>200</v>
      </c>
      <c r="U8" s="167" t="s">
        <v>201</v>
      </c>
      <c r="V8" s="164"/>
      <c r="W8" s="165" t="s">
        <v>197</v>
      </c>
      <c r="X8" s="165" t="s">
        <v>202</v>
      </c>
      <c r="Y8" s="166"/>
      <c r="Z8" s="166" t="s">
        <v>200</v>
      </c>
      <c r="AA8" s="167" t="s">
        <v>201</v>
      </c>
      <c r="AB8" s="164"/>
      <c r="AC8" s="165" t="s">
        <v>197</v>
      </c>
      <c r="AD8" s="165" t="s">
        <v>198</v>
      </c>
      <c r="AE8" s="166" t="s">
        <v>199</v>
      </c>
      <c r="AF8" s="166" t="s">
        <v>200</v>
      </c>
      <c r="AG8" s="168" t="s">
        <v>201</v>
      </c>
      <c r="AH8" s="164"/>
      <c r="AI8" s="165" t="s">
        <v>197</v>
      </c>
      <c r="AJ8" s="165"/>
      <c r="AK8" s="166" t="s">
        <v>199</v>
      </c>
      <c r="AL8" s="166" t="s">
        <v>200</v>
      </c>
      <c r="AM8" s="169" t="s">
        <v>201</v>
      </c>
    </row>
    <row r="9" spans="1:45" ht="15.75" customHeight="1">
      <c r="A9" s="91">
        <v>40131</v>
      </c>
      <c r="B9" s="170" t="s">
        <v>172</v>
      </c>
      <c r="C9" s="171"/>
      <c r="D9" s="181"/>
      <c r="E9" s="250"/>
      <c r="F9" s="250" t="s">
        <v>408</v>
      </c>
      <c r="G9" s="251"/>
      <c r="H9" s="291"/>
      <c r="I9" s="252"/>
      <c r="J9" s="176"/>
      <c r="K9" s="99"/>
      <c r="L9" s="99"/>
      <c r="M9" s="105"/>
      <c r="N9" s="291"/>
      <c r="O9" s="177"/>
      <c r="P9" s="181"/>
      <c r="Q9" s="253"/>
      <c r="R9" s="254" t="s">
        <v>408</v>
      </c>
      <c r="S9" s="251"/>
      <c r="T9" s="291"/>
      <c r="U9" s="252"/>
      <c r="V9" s="176" t="s">
        <v>366</v>
      </c>
      <c r="W9" s="99" t="s">
        <v>1073</v>
      </c>
      <c r="X9" s="99" t="s">
        <v>1074</v>
      </c>
      <c r="Y9" s="199">
        <v>1080</v>
      </c>
      <c r="Z9" s="291"/>
      <c r="AA9" s="255"/>
      <c r="AB9" s="176" t="s">
        <v>366</v>
      </c>
      <c r="AC9" s="99" t="s">
        <v>1075</v>
      </c>
      <c r="AD9" s="99" t="s">
        <v>1076</v>
      </c>
      <c r="AE9" s="199">
        <v>2120</v>
      </c>
      <c r="AF9" s="291"/>
      <c r="AG9" s="256"/>
      <c r="AH9" s="491" t="s">
        <v>366</v>
      </c>
      <c r="AI9" s="443" t="s">
        <v>1077</v>
      </c>
      <c r="AJ9" s="443" t="s">
        <v>1078</v>
      </c>
      <c r="AK9" s="444">
        <v>20</v>
      </c>
      <c r="AL9" s="517"/>
      <c r="AM9" s="258"/>
      <c r="AO9" s="259"/>
      <c r="AP9" s="95">
        <f>IF(N9=0,0,IF(N9&lt;=2000,1,IF(N9&lt;=4000,2,IF(N9&lt;=6000,3,4))))</f>
        <v>0</v>
      </c>
      <c r="AQ9" s="259"/>
      <c r="AR9" s="95">
        <f>IF(Z9=0,0,IF(Z9&lt;=2000,1,IF(Z9&lt;=4000,2,IF(Z9&lt;=6000,3,4))))</f>
        <v>0</v>
      </c>
      <c r="AS9" s="495">
        <f>IF(AF9=0,0,IF(AF9&lt;=2000,1,IF(AF9&lt;=4000,2,IF(AF9&lt;=6000,3,4))))</f>
        <v>0</v>
      </c>
    </row>
    <row r="10" spans="1:45" ht="16.5" customHeight="1">
      <c r="B10" s="186">
        <v>43203</v>
      </c>
      <c r="D10" s="178"/>
      <c r="E10" s="250"/>
      <c r="F10" s="250" t="s">
        <v>408</v>
      </c>
      <c r="G10" s="251"/>
      <c r="H10" s="291"/>
      <c r="I10" s="202"/>
      <c r="J10" s="181"/>
      <c r="K10" s="94"/>
      <c r="L10" s="254" t="s">
        <v>408</v>
      </c>
      <c r="M10" s="104"/>
      <c r="N10" s="291"/>
      <c r="O10" s="202"/>
      <c r="P10" s="181"/>
      <c r="Q10" s="106"/>
      <c r="R10" s="182" t="s">
        <v>408</v>
      </c>
      <c r="S10" s="104"/>
      <c r="T10" s="291"/>
      <c r="U10" s="201"/>
      <c r="V10" s="181"/>
      <c r="W10" s="94"/>
      <c r="X10" s="254" t="s">
        <v>408</v>
      </c>
      <c r="Y10" s="104"/>
      <c r="Z10" s="291"/>
      <c r="AA10" s="183"/>
      <c r="AB10" s="176" t="s">
        <v>366</v>
      </c>
      <c r="AC10" s="100" t="s">
        <v>1079</v>
      </c>
      <c r="AD10" s="100" t="s">
        <v>1080</v>
      </c>
      <c r="AE10" s="101">
        <v>1680</v>
      </c>
      <c r="AF10" s="291"/>
      <c r="AG10" s="260"/>
      <c r="AH10" s="491" t="s">
        <v>366</v>
      </c>
      <c r="AI10" s="426" t="s">
        <v>1081</v>
      </c>
      <c r="AJ10" s="426" t="s">
        <v>1082</v>
      </c>
      <c r="AK10" s="444">
        <v>60</v>
      </c>
      <c r="AL10" s="517"/>
      <c r="AM10" s="261"/>
      <c r="AO10" s="259"/>
      <c r="AP10" s="259"/>
      <c r="AQ10" s="259"/>
      <c r="AR10" s="259"/>
      <c r="AS10" s="495">
        <f>IF(AF10=0,0,IF(AF10&lt;=2000,1,IF(AF10&lt;=4000,2,IF(AF10&lt;=6000,3,4))))</f>
        <v>0</v>
      </c>
    </row>
    <row r="11" spans="1:45" ht="16.5" customHeight="1">
      <c r="B11" s="192"/>
      <c r="D11" s="178"/>
      <c r="E11" s="204"/>
      <c r="F11" s="204" t="s">
        <v>408</v>
      </c>
      <c r="G11" s="104"/>
      <c r="H11" s="291"/>
      <c r="I11" s="201"/>
      <c r="J11" s="181"/>
      <c r="K11" s="106"/>
      <c r="L11" s="182" t="s">
        <v>408</v>
      </c>
      <c r="M11" s="104"/>
      <c r="N11" s="291"/>
      <c r="O11" s="201"/>
      <c r="P11" s="181"/>
      <c r="Q11" s="106"/>
      <c r="R11" s="182" t="s">
        <v>408</v>
      </c>
      <c r="S11" s="104"/>
      <c r="T11" s="291"/>
      <c r="U11" s="201"/>
      <c r="V11" s="181"/>
      <c r="W11" s="100"/>
      <c r="X11" s="100"/>
      <c r="Y11" s="101"/>
      <c r="Z11" s="291"/>
      <c r="AA11" s="183"/>
      <c r="AB11" s="176" t="s">
        <v>366</v>
      </c>
      <c r="AC11" s="100" t="s">
        <v>1083</v>
      </c>
      <c r="AD11" s="100" t="s">
        <v>1084</v>
      </c>
      <c r="AE11" s="101">
        <v>850</v>
      </c>
      <c r="AF11" s="291"/>
      <c r="AG11" s="256"/>
      <c r="AH11" s="513"/>
      <c r="AI11" s="426" t="s">
        <v>1085</v>
      </c>
      <c r="AJ11" s="426" t="s">
        <v>1086</v>
      </c>
      <c r="AK11" s="516">
        <v>0</v>
      </c>
      <c r="AL11" s="291"/>
      <c r="AM11" s="258"/>
      <c r="AO11" s="259"/>
      <c r="AP11" s="259"/>
      <c r="AQ11" s="259"/>
      <c r="AR11" s="259"/>
      <c r="AS11" s="495">
        <f>IF(AF11+AL9=0,0,IF(AF11+AL9&lt;=2000,1,IF(AF11+AL9&lt;=4000,2,IF(AF11+AL9&lt;=6000,3,4))))</f>
        <v>0</v>
      </c>
    </row>
    <row r="12" spans="1:45" ht="16.5" customHeight="1">
      <c r="B12" s="192"/>
      <c r="D12" s="178"/>
      <c r="E12" s="204"/>
      <c r="F12" s="204" t="s">
        <v>408</v>
      </c>
      <c r="G12" s="104"/>
      <c r="H12" s="291"/>
      <c r="I12" s="201"/>
      <c r="J12" s="181"/>
      <c r="K12" s="106"/>
      <c r="L12" s="182" t="s">
        <v>408</v>
      </c>
      <c r="M12" s="104"/>
      <c r="N12" s="291"/>
      <c r="O12" s="201"/>
      <c r="P12" s="181"/>
      <c r="Q12" s="106"/>
      <c r="R12" s="182" t="s">
        <v>408</v>
      </c>
      <c r="S12" s="341"/>
      <c r="T12" s="291"/>
      <c r="U12" s="201"/>
      <c r="V12" s="181"/>
      <c r="W12" s="100"/>
      <c r="X12" s="100"/>
      <c r="Y12" s="101"/>
      <c r="Z12" s="291"/>
      <c r="AA12" s="183"/>
      <c r="AB12" s="176" t="s">
        <v>366</v>
      </c>
      <c r="AC12" s="100" t="s">
        <v>1087</v>
      </c>
      <c r="AD12" s="100" t="s">
        <v>1088</v>
      </c>
      <c r="AE12" s="101">
        <v>530</v>
      </c>
      <c r="AF12" s="291"/>
      <c r="AG12" s="256"/>
      <c r="AH12" s="513"/>
      <c r="AI12" s="426" t="s">
        <v>1089</v>
      </c>
      <c r="AJ12" s="426" t="s">
        <v>1090</v>
      </c>
      <c r="AK12" s="516">
        <v>0</v>
      </c>
      <c r="AL12" s="291"/>
      <c r="AM12" s="258"/>
      <c r="AO12" s="259"/>
      <c r="AP12" s="259"/>
      <c r="AQ12" s="259"/>
      <c r="AR12" s="259"/>
      <c r="AS12" s="495">
        <f>IF(AF12+AL10=0,0,IF(AF12+AL10&lt;=2000,1,IF(AF12+AL10&lt;=4000,2,IF(AF12+AL10&lt;=6000,3,4))))</f>
        <v>0</v>
      </c>
    </row>
    <row r="13" spans="1:45" ht="16.5" customHeight="1">
      <c r="B13" s="192"/>
      <c r="D13" s="178"/>
      <c r="E13" s="204"/>
      <c r="F13" s="204" t="s">
        <v>408</v>
      </c>
      <c r="G13" s="104"/>
      <c r="H13" s="291"/>
      <c r="I13" s="201"/>
      <c r="J13" s="181"/>
      <c r="K13" s="106"/>
      <c r="L13" s="182" t="s">
        <v>408</v>
      </c>
      <c r="M13" s="104"/>
      <c r="N13" s="291"/>
      <c r="O13" s="201"/>
      <c r="P13" s="181"/>
      <c r="Q13" s="106"/>
      <c r="R13" s="182" t="s">
        <v>408</v>
      </c>
      <c r="S13" s="104"/>
      <c r="T13" s="291"/>
      <c r="U13" s="201"/>
      <c r="V13" s="181"/>
      <c r="W13" s="106"/>
      <c r="X13" s="182" t="s">
        <v>408</v>
      </c>
      <c r="Y13" s="104"/>
      <c r="Z13" s="291"/>
      <c r="AA13" s="183"/>
      <c r="AB13" s="181"/>
      <c r="AC13" s="262" t="s">
        <v>1091</v>
      </c>
      <c r="AD13" s="250" t="s">
        <v>408</v>
      </c>
      <c r="AE13" s="104"/>
      <c r="AF13" s="291"/>
      <c r="AG13" s="183"/>
      <c r="AH13" s="184"/>
      <c r="AI13" s="262"/>
      <c r="AJ13" s="94"/>
      <c r="AK13" s="104"/>
      <c r="AL13" s="291"/>
      <c r="AM13" s="185"/>
      <c r="AO13" s="259"/>
      <c r="AP13" s="259"/>
      <c r="AQ13" s="259"/>
      <c r="AR13" s="259"/>
      <c r="AS13" s="500"/>
    </row>
    <row r="14" spans="1:45" ht="16.5" customHeight="1">
      <c r="B14" s="192"/>
      <c r="D14" s="178"/>
      <c r="E14" s="204"/>
      <c r="F14" s="204" t="s">
        <v>408</v>
      </c>
      <c r="G14" s="104"/>
      <c r="H14" s="291"/>
      <c r="I14" s="201"/>
      <c r="J14" s="181"/>
      <c r="K14" s="106"/>
      <c r="L14" s="182" t="s">
        <v>408</v>
      </c>
      <c r="M14" s="104"/>
      <c r="N14" s="291"/>
      <c r="O14" s="201"/>
      <c r="P14" s="181"/>
      <c r="Q14" s="106"/>
      <c r="R14" s="182" t="s">
        <v>408</v>
      </c>
      <c r="S14" s="104"/>
      <c r="T14" s="291"/>
      <c r="U14" s="201"/>
      <c r="V14" s="181"/>
      <c r="W14" s="204"/>
      <c r="X14" s="204" t="s">
        <v>408</v>
      </c>
      <c r="Y14" s="104"/>
      <c r="Z14" s="291"/>
      <c r="AA14" s="183"/>
      <c r="AB14" s="181"/>
      <c r="AC14" s="100" t="s">
        <v>1092</v>
      </c>
      <c r="AD14" s="100"/>
      <c r="AE14" s="263" t="s">
        <v>623</v>
      </c>
      <c r="AF14" s="291"/>
      <c r="AG14" s="190"/>
      <c r="AH14" s="184"/>
      <c r="AI14" s="106"/>
      <c r="AJ14" s="106"/>
      <c r="AK14" s="104"/>
      <c r="AL14" s="291"/>
      <c r="AM14" s="191"/>
      <c r="AO14" s="259"/>
      <c r="AP14" s="259"/>
      <c r="AQ14" s="259"/>
      <c r="AR14" s="259"/>
      <c r="AS14" s="259"/>
    </row>
    <row r="15" spans="1:45" ht="16.5" customHeight="1">
      <c r="B15" s="192"/>
      <c r="D15" s="178"/>
      <c r="E15" s="204"/>
      <c r="F15" s="204" t="s">
        <v>408</v>
      </c>
      <c r="G15" s="104"/>
      <c r="H15" s="291"/>
      <c r="I15" s="201"/>
      <c r="J15" s="181"/>
      <c r="K15" s="106"/>
      <c r="L15" s="182" t="s">
        <v>408</v>
      </c>
      <c r="M15" s="104"/>
      <c r="N15" s="291"/>
      <c r="O15" s="201"/>
      <c r="P15" s="181"/>
      <c r="Q15" s="106"/>
      <c r="R15" s="182" t="s">
        <v>408</v>
      </c>
      <c r="S15" s="104"/>
      <c r="T15" s="291"/>
      <c r="U15" s="201"/>
      <c r="V15" s="181"/>
      <c r="W15" s="204"/>
      <c r="X15" s="204" t="s">
        <v>408</v>
      </c>
      <c r="Y15" s="104"/>
      <c r="Z15" s="291"/>
      <c r="AA15" s="183"/>
      <c r="AB15" s="181"/>
      <c r="AC15" s="100" t="s">
        <v>1093</v>
      </c>
      <c r="AD15" s="100"/>
      <c r="AE15" s="263" t="s">
        <v>623</v>
      </c>
      <c r="AF15" s="291"/>
      <c r="AG15" s="190"/>
      <c r="AH15" s="184"/>
      <c r="AI15" s="106"/>
      <c r="AJ15" s="106"/>
      <c r="AK15" s="104"/>
      <c r="AL15" s="291"/>
      <c r="AM15" s="191"/>
      <c r="AO15" s="259"/>
      <c r="AP15" s="259"/>
      <c r="AQ15" s="259"/>
      <c r="AR15" s="259"/>
      <c r="AS15" s="259"/>
    </row>
    <row r="16" spans="1:45" ht="16.5" customHeight="1">
      <c r="B16" s="192"/>
      <c r="D16" s="178"/>
      <c r="E16" s="204"/>
      <c r="F16" s="204" t="s">
        <v>408</v>
      </c>
      <c r="G16" s="104"/>
      <c r="H16" s="291"/>
      <c r="I16" s="201"/>
      <c r="J16" s="181"/>
      <c r="K16" s="106"/>
      <c r="L16" s="182" t="s">
        <v>408</v>
      </c>
      <c r="M16" s="104"/>
      <c r="N16" s="291"/>
      <c r="O16" s="201"/>
      <c r="P16" s="181"/>
      <c r="Q16" s="106"/>
      <c r="R16" s="182" t="s">
        <v>408</v>
      </c>
      <c r="S16" s="104"/>
      <c r="T16" s="291"/>
      <c r="U16" s="201"/>
      <c r="V16" s="181"/>
      <c r="W16" s="106"/>
      <c r="X16" s="182" t="s">
        <v>408</v>
      </c>
      <c r="Y16" s="104"/>
      <c r="Z16" s="291"/>
      <c r="AA16" s="183"/>
      <c r="AB16" s="181"/>
      <c r="AC16" s="100" t="s">
        <v>1094</v>
      </c>
      <c r="AD16" s="100"/>
      <c r="AE16" s="263" t="s">
        <v>623</v>
      </c>
      <c r="AF16" s="291"/>
      <c r="AG16" s="190"/>
      <c r="AH16" s="184"/>
      <c r="AI16" s="106"/>
      <c r="AJ16" s="106"/>
      <c r="AK16" s="104"/>
      <c r="AL16" s="291"/>
      <c r="AM16" s="191"/>
      <c r="AO16" s="264"/>
      <c r="AP16" s="259"/>
      <c r="AQ16" s="259"/>
      <c r="AR16" s="259"/>
      <c r="AS16" s="259"/>
    </row>
    <row r="17" spans="2:45" ht="16.5" customHeight="1" thickBot="1">
      <c r="B17" s="192"/>
      <c r="D17" s="265"/>
      <c r="E17" s="171"/>
      <c r="F17" s="171"/>
      <c r="G17" s="266"/>
      <c r="H17" s="395"/>
      <c r="I17" s="267"/>
      <c r="J17" s="265"/>
      <c r="K17" s="268"/>
      <c r="L17" s="269"/>
      <c r="M17" s="266"/>
      <c r="N17" s="395"/>
      <c r="O17" s="267"/>
      <c r="P17" s="265"/>
      <c r="Q17" s="329"/>
      <c r="R17" s="269"/>
      <c r="S17" s="266"/>
      <c r="T17" s="395"/>
      <c r="U17" s="267"/>
      <c r="V17" s="265"/>
      <c r="W17" s="268"/>
      <c r="X17" s="269"/>
      <c r="Y17" s="266"/>
      <c r="Z17" s="395"/>
      <c r="AA17" s="270"/>
      <c r="AB17" s="176"/>
      <c r="AC17" s="100"/>
      <c r="AD17" s="100"/>
      <c r="AE17" s="263"/>
      <c r="AF17" s="395"/>
      <c r="AG17" s="271"/>
      <c r="AH17" s="272"/>
      <c r="AI17" s="106"/>
      <c r="AJ17" s="106"/>
      <c r="AK17" s="266"/>
      <c r="AL17" s="395"/>
      <c r="AM17" s="273"/>
    </row>
    <row r="18" spans="2:45" ht="15.75" customHeight="1" thickBot="1">
      <c r="B18" s="207" t="s">
        <v>414</v>
      </c>
      <c r="C18" s="208">
        <f>SUM(G18,M18,S18,Y18,AE18,AK18)</f>
        <v>6340</v>
      </c>
      <c r="D18" s="274"/>
      <c r="E18" s="210"/>
      <c r="F18" s="210" t="s">
        <v>408</v>
      </c>
      <c r="G18" s="211">
        <f>SUM(G9:G16)</f>
        <v>0</v>
      </c>
      <c r="H18" s="211"/>
      <c r="I18" s="275"/>
      <c r="J18" s="274"/>
      <c r="K18" s="210"/>
      <c r="L18" s="210" t="s">
        <v>408</v>
      </c>
      <c r="M18" s="211">
        <f>SUM(M9:M16)</f>
        <v>0</v>
      </c>
      <c r="N18" s="211"/>
      <c r="O18" s="275"/>
      <c r="P18" s="274"/>
      <c r="Q18" s="210"/>
      <c r="R18" s="210" t="s">
        <v>408</v>
      </c>
      <c r="S18" s="211">
        <f>SUM(S9:S16)</f>
        <v>0</v>
      </c>
      <c r="T18" s="211"/>
      <c r="U18" s="275"/>
      <c r="V18" s="274"/>
      <c r="W18" s="210"/>
      <c r="X18" s="210" t="s">
        <v>408</v>
      </c>
      <c r="Y18" s="211">
        <f>SUM(Y9:Y16)</f>
        <v>1080</v>
      </c>
      <c r="Z18" s="211"/>
      <c r="AA18" s="275"/>
      <c r="AB18" s="274"/>
      <c r="AC18" s="210"/>
      <c r="AD18" s="210" t="s">
        <v>408</v>
      </c>
      <c r="AE18" s="211">
        <f>SUM(AE9:AE16)</f>
        <v>5180</v>
      </c>
      <c r="AF18" s="211"/>
      <c r="AG18" s="276"/>
      <c r="AH18" s="209"/>
      <c r="AI18" s="210"/>
      <c r="AJ18" s="210"/>
      <c r="AK18" s="211">
        <f>SUM(AK9:AK16)</f>
        <v>80</v>
      </c>
      <c r="AL18" s="211"/>
      <c r="AM18" s="277"/>
      <c r="AO18" s="278">
        <f>SUM(AO9:AO16)</f>
        <v>0</v>
      </c>
      <c r="AP18" s="278">
        <f>SUM(AP9:AP16)</f>
        <v>0</v>
      </c>
      <c r="AQ18" s="278">
        <f>SUM(AQ9:AQ16)</f>
        <v>0</v>
      </c>
      <c r="AR18" s="278">
        <f>SUM(AR9:AR16)</f>
        <v>0</v>
      </c>
      <c r="AS18" s="278">
        <f>SUM(AS9:AS16)</f>
        <v>0</v>
      </c>
    </row>
    <row r="19" spans="2:45" ht="15.75" customHeight="1" thickBot="1">
      <c r="B19" s="279" t="s">
        <v>415</v>
      </c>
      <c r="C19" s="280">
        <f>SUM(H19,N19,T19,Z19,AF19,AL19)</f>
        <v>0</v>
      </c>
      <c r="D19" s="281"/>
      <c r="E19" s="282"/>
      <c r="F19" s="219"/>
      <c r="G19" s="283"/>
      <c r="H19" s="284">
        <f>SUM(H9:H16)</f>
        <v>0</v>
      </c>
      <c r="I19" s="285"/>
      <c r="J19" s="281"/>
      <c r="K19" s="286"/>
      <c r="L19" s="286" t="s">
        <v>408</v>
      </c>
      <c r="M19" s="289">
        <f>+AP18</f>
        <v>0</v>
      </c>
      <c r="N19" s="284">
        <f>SUM(N9:N16)</f>
        <v>0</v>
      </c>
      <c r="O19" s="285"/>
      <c r="P19" s="281"/>
      <c r="Q19" s="286"/>
      <c r="R19" s="286" t="s">
        <v>408</v>
      </c>
      <c r="S19" s="283"/>
      <c r="T19" s="284">
        <f>SUM(T9:T16)</f>
        <v>0</v>
      </c>
      <c r="U19" s="285"/>
      <c r="V19" s="281"/>
      <c r="W19" s="286"/>
      <c r="X19" s="286" t="s">
        <v>408</v>
      </c>
      <c r="Y19" s="289">
        <f>+AR18</f>
        <v>0</v>
      </c>
      <c r="Z19" s="284">
        <f>SUM(Z9:Z16)</f>
        <v>0</v>
      </c>
      <c r="AA19" s="285"/>
      <c r="AB19" s="281"/>
      <c r="AC19" s="286"/>
      <c r="AD19" s="286" t="s">
        <v>408</v>
      </c>
      <c r="AE19" s="289">
        <f>+AS18</f>
        <v>0</v>
      </c>
      <c r="AF19" s="284">
        <f>SUM(AF9:AF16)</f>
        <v>0</v>
      </c>
      <c r="AG19" s="287"/>
      <c r="AH19" s="288"/>
      <c r="AI19" s="286"/>
      <c r="AJ19" s="286"/>
      <c r="AK19" s="289"/>
      <c r="AL19" s="284">
        <f>SUM(AL9:AL16)</f>
        <v>0</v>
      </c>
      <c r="AM19" s="290"/>
    </row>
    <row r="20" spans="2:45" ht="16.5" customHeight="1">
      <c r="B20" s="170" t="s">
        <v>1095</v>
      </c>
      <c r="D20" s="176"/>
      <c r="E20" s="99" t="s">
        <v>1096</v>
      </c>
      <c r="F20" s="99" t="s">
        <v>1097</v>
      </c>
      <c r="G20" s="105" t="s">
        <v>447</v>
      </c>
      <c r="H20" s="291"/>
      <c r="I20" s="175"/>
      <c r="J20" s="176" t="s">
        <v>366</v>
      </c>
      <c r="K20" s="100" t="s">
        <v>1098</v>
      </c>
      <c r="L20" s="100" t="s">
        <v>1099</v>
      </c>
      <c r="M20" s="101">
        <v>170</v>
      </c>
      <c r="N20" s="291"/>
      <c r="O20" s="175"/>
      <c r="P20" s="176"/>
      <c r="Q20" s="99"/>
      <c r="R20" s="99"/>
      <c r="S20" s="263"/>
      <c r="T20" s="291"/>
      <c r="U20" s="202"/>
      <c r="V20" s="176" t="s">
        <v>366</v>
      </c>
      <c r="W20" s="99" t="s">
        <v>1100</v>
      </c>
      <c r="X20" s="99" t="s">
        <v>1101</v>
      </c>
      <c r="Y20" s="199">
        <v>1050</v>
      </c>
      <c r="Z20" s="291"/>
      <c r="AA20" s="260"/>
      <c r="AB20" s="176" t="s">
        <v>366</v>
      </c>
      <c r="AC20" s="100" t="s">
        <v>1102</v>
      </c>
      <c r="AD20" s="100" t="s">
        <v>1103</v>
      </c>
      <c r="AE20" s="101">
        <v>1270</v>
      </c>
      <c r="AF20" s="291"/>
      <c r="AG20" s="260"/>
      <c r="AH20" s="491" t="s">
        <v>366</v>
      </c>
      <c r="AI20" s="443" t="s">
        <v>1104</v>
      </c>
      <c r="AJ20" s="443" t="s">
        <v>1105</v>
      </c>
      <c r="AK20" s="444">
        <v>10</v>
      </c>
      <c r="AL20" s="517"/>
      <c r="AM20" s="261"/>
      <c r="AO20" s="95"/>
      <c r="AP20" s="95">
        <f>IF(N20=0,0,IF(N20&lt;=2000,1,IF(N20&lt;=4000,2,IF(N20&lt;=6000,3,4))))</f>
        <v>0</v>
      </c>
      <c r="AQ20" s="259"/>
      <c r="AR20" s="95">
        <f>IF(Z20=0,0,IF(Z20&lt;=2000,1,IF(Z20&lt;=4000,2,IF(Z20&lt;=6000,3,4))))</f>
        <v>0</v>
      </c>
      <c r="AS20" s="495">
        <f>IF(AF20=0,0,IF(AF20&lt;=2000,1,IF(AF20&lt;=4000,2,IF(AF20&lt;=6000,3,4))))</f>
        <v>0</v>
      </c>
    </row>
    <row r="21" spans="2:45" ht="16.5" customHeight="1">
      <c r="B21" s="186">
        <v>43500</v>
      </c>
      <c r="D21" s="176"/>
      <c r="E21" s="121"/>
      <c r="F21" s="121"/>
      <c r="G21" s="263"/>
      <c r="H21" s="291"/>
      <c r="I21" s="202"/>
      <c r="J21" s="176" t="s">
        <v>366</v>
      </c>
      <c r="K21" s="426" t="s">
        <v>1106</v>
      </c>
      <c r="L21" s="100" t="s">
        <v>1107</v>
      </c>
      <c r="M21" s="101">
        <v>110</v>
      </c>
      <c r="N21" s="291"/>
      <c r="O21" s="175"/>
      <c r="P21" s="181"/>
      <c r="Q21" s="94"/>
      <c r="R21" s="254" t="s">
        <v>408</v>
      </c>
      <c r="S21" s="104"/>
      <c r="T21" s="291"/>
      <c r="U21" s="202"/>
      <c r="V21" s="176" t="s">
        <v>366</v>
      </c>
      <c r="W21" s="100" t="s">
        <v>1108</v>
      </c>
      <c r="X21" s="100" t="s">
        <v>1109</v>
      </c>
      <c r="Y21" s="101">
        <v>500</v>
      </c>
      <c r="Z21" s="291"/>
      <c r="AA21" s="260"/>
      <c r="AB21" s="176" t="s">
        <v>366</v>
      </c>
      <c r="AC21" s="100" t="s">
        <v>1110</v>
      </c>
      <c r="AD21" s="100" t="s">
        <v>1111</v>
      </c>
      <c r="AE21" s="101">
        <v>1600</v>
      </c>
      <c r="AF21" s="291"/>
      <c r="AG21" s="260"/>
      <c r="AH21" s="498"/>
      <c r="AI21" s="426" t="s">
        <v>1112</v>
      </c>
      <c r="AJ21" s="426" t="s">
        <v>1113</v>
      </c>
      <c r="AK21" s="516">
        <v>0</v>
      </c>
      <c r="AL21" s="291"/>
      <c r="AM21" s="261"/>
      <c r="AO21" s="259"/>
      <c r="AP21" s="95">
        <f>IF(N21=0,0,IF(N21&lt;=2000,1,IF(N21&lt;=4000,2,IF(N21&lt;=6000,3,4))))</f>
        <v>0</v>
      </c>
      <c r="AQ21" s="259"/>
      <c r="AR21" s="95">
        <f>IF(Z21=0,0,IF(Z21&lt;=2000,1,IF(Z21&lt;=4000,2,IF(Z21&lt;=6000,3,4))))</f>
        <v>0</v>
      </c>
      <c r="AS21" s="495">
        <f>IF(AF21=0,0,IF(AF21&lt;=2000,1,IF(AF21&lt;=4000,2,IF(AF21&lt;=6000,3,4))))</f>
        <v>0</v>
      </c>
    </row>
    <row r="22" spans="2:45" ht="16.5" customHeight="1">
      <c r="B22" s="192"/>
      <c r="D22" s="176"/>
      <c r="E22" s="100"/>
      <c r="F22" s="100"/>
      <c r="G22" s="263"/>
      <c r="H22" s="291"/>
      <c r="I22" s="202"/>
      <c r="J22" s="181"/>
      <c r="K22" s="100" t="s">
        <v>1114</v>
      </c>
      <c r="L22" s="100" t="s">
        <v>1115</v>
      </c>
      <c r="M22" s="263" t="s">
        <v>623</v>
      </c>
      <c r="N22" s="291"/>
      <c r="O22" s="175"/>
      <c r="P22" s="181"/>
      <c r="Q22" s="106"/>
      <c r="R22" s="182" t="s">
        <v>408</v>
      </c>
      <c r="S22" s="104"/>
      <c r="T22" s="291"/>
      <c r="U22" s="202"/>
      <c r="V22" s="181"/>
      <c r="W22" s="94"/>
      <c r="X22" s="254" t="s">
        <v>408</v>
      </c>
      <c r="Y22" s="104"/>
      <c r="Z22" s="291"/>
      <c r="AA22" s="190"/>
      <c r="AB22" s="176" t="s">
        <v>366</v>
      </c>
      <c r="AC22" s="100" t="s">
        <v>1116</v>
      </c>
      <c r="AD22" s="100" t="s">
        <v>1117</v>
      </c>
      <c r="AE22" s="101">
        <v>770</v>
      </c>
      <c r="AF22" s="291"/>
      <c r="AG22" s="260"/>
      <c r="AH22" s="498"/>
      <c r="AI22" s="426" t="s">
        <v>1118</v>
      </c>
      <c r="AJ22" s="426" t="s">
        <v>1119</v>
      </c>
      <c r="AK22" s="516">
        <v>0</v>
      </c>
      <c r="AL22" s="291"/>
      <c r="AM22" s="261"/>
      <c r="AO22" s="259"/>
      <c r="AP22" s="95"/>
      <c r="AQ22" s="259"/>
      <c r="AR22" s="259"/>
      <c r="AS22" s="495">
        <f>IF(AF22=0,0,IF(AF22&lt;=2000,1,IF(AF22&lt;=4000,2,IF(AF22&lt;=6000,3,4))))</f>
        <v>0</v>
      </c>
    </row>
    <row r="23" spans="2:45" ht="16.5" customHeight="1">
      <c r="B23" s="192"/>
      <c r="D23" s="181"/>
      <c r="E23" s="204"/>
      <c r="F23" s="204" t="s">
        <v>408</v>
      </c>
      <c r="G23" s="104"/>
      <c r="H23" s="291"/>
      <c r="I23" s="202"/>
      <c r="J23" s="178"/>
      <c r="K23" s="106" t="s">
        <v>1120</v>
      </c>
      <c r="L23" s="100" t="s">
        <v>1121</v>
      </c>
      <c r="M23" s="105" t="s">
        <v>910</v>
      </c>
      <c r="N23" s="291"/>
      <c r="O23" s="202"/>
      <c r="P23" s="181"/>
      <c r="Q23" s="106"/>
      <c r="R23" s="182" t="s">
        <v>408</v>
      </c>
      <c r="S23" s="104"/>
      <c r="T23" s="291"/>
      <c r="U23" s="202"/>
      <c r="V23" s="176"/>
      <c r="W23" s="100"/>
      <c r="X23" s="100"/>
      <c r="Y23" s="101"/>
      <c r="Z23" s="291"/>
      <c r="AA23" s="190"/>
      <c r="AB23" s="176" t="s">
        <v>366</v>
      </c>
      <c r="AC23" s="100" t="s">
        <v>1122</v>
      </c>
      <c r="AD23" s="100" t="s">
        <v>1123</v>
      </c>
      <c r="AE23" s="101">
        <v>1030</v>
      </c>
      <c r="AF23" s="291"/>
      <c r="AG23" s="260"/>
      <c r="AH23" s="498"/>
      <c r="AI23" s="426" t="s">
        <v>1124</v>
      </c>
      <c r="AJ23" s="426" t="s">
        <v>1125</v>
      </c>
      <c r="AK23" s="516">
        <v>0</v>
      </c>
      <c r="AL23" s="291"/>
      <c r="AM23" s="261"/>
      <c r="AO23" s="259"/>
      <c r="AP23" s="259"/>
      <c r="AQ23" s="259"/>
      <c r="AR23" s="259"/>
      <c r="AS23" s="495">
        <f>IF(AF23+AL20=0,0,IF(AF23+AL20&lt;=2000,1,IF(AF23+AL20&lt;=4000,2,IF(AF23+AL20&lt;=6000,3,4))))</f>
        <v>0</v>
      </c>
    </row>
    <row r="24" spans="2:45" ht="16.5" customHeight="1">
      <c r="B24" s="192"/>
      <c r="D24" s="181"/>
      <c r="E24" s="204"/>
      <c r="F24" s="204" t="s">
        <v>408</v>
      </c>
      <c r="G24" s="104"/>
      <c r="H24" s="291"/>
      <c r="I24" s="202"/>
      <c r="J24" s="178"/>
      <c r="K24" s="100" t="s">
        <v>1126</v>
      </c>
      <c r="L24" s="100"/>
      <c r="M24" s="263" t="s">
        <v>623</v>
      </c>
      <c r="N24" s="291"/>
      <c r="O24" s="202"/>
      <c r="P24" s="181"/>
      <c r="Q24" s="106"/>
      <c r="R24" s="182" t="s">
        <v>408</v>
      </c>
      <c r="S24" s="104"/>
      <c r="T24" s="291"/>
      <c r="U24" s="202"/>
      <c r="V24" s="176"/>
      <c r="W24" s="100"/>
      <c r="X24" s="100"/>
      <c r="Y24" s="101"/>
      <c r="Z24" s="291"/>
      <c r="AA24" s="190"/>
      <c r="AB24" s="181"/>
      <c r="AC24" s="94" t="s">
        <v>1127</v>
      </c>
      <c r="AD24" s="100"/>
      <c r="AE24" s="263" t="s">
        <v>623</v>
      </c>
      <c r="AF24" s="291"/>
      <c r="AG24" s="190"/>
      <c r="AH24" s="178"/>
      <c r="AI24" s="94"/>
      <c r="AJ24" s="94"/>
      <c r="AK24" s="104"/>
      <c r="AL24" s="291"/>
      <c r="AM24" s="191"/>
      <c r="AO24" s="259"/>
      <c r="AP24" s="259"/>
      <c r="AQ24" s="259"/>
      <c r="AR24" s="259"/>
      <c r="AS24" s="500"/>
    </row>
    <row r="25" spans="2:45" ht="16.5" customHeight="1">
      <c r="B25" s="192"/>
      <c r="D25" s="181"/>
      <c r="E25" s="204"/>
      <c r="F25" s="204" t="s">
        <v>408</v>
      </c>
      <c r="G25" s="104"/>
      <c r="H25" s="291"/>
      <c r="I25" s="202"/>
      <c r="J25" s="178"/>
      <c r="K25" s="106"/>
      <c r="L25" s="106" t="s">
        <v>408</v>
      </c>
      <c r="M25" s="104"/>
      <c r="N25" s="291"/>
      <c r="O25" s="202"/>
      <c r="P25" s="181"/>
      <c r="Q25" s="106"/>
      <c r="R25" s="182" t="s">
        <v>408</v>
      </c>
      <c r="S25" s="104"/>
      <c r="T25" s="291"/>
      <c r="U25" s="202"/>
      <c r="V25" s="176"/>
      <c r="W25" s="100"/>
      <c r="X25" s="100"/>
      <c r="Y25" s="101"/>
      <c r="Z25" s="291"/>
      <c r="AA25" s="190"/>
      <c r="AB25" s="181"/>
      <c r="AC25" s="100" t="s">
        <v>1128</v>
      </c>
      <c r="AD25" s="100"/>
      <c r="AE25" s="263" t="s">
        <v>623</v>
      </c>
      <c r="AF25" s="291"/>
      <c r="AG25" s="190"/>
      <c r="AH25" s="178"/>
      <c r="AI25" s="106"/>
      <c r="AJ25" s="106"/>
      <c r="AK25" s="104"/>
      <c r="AL25" s="291"/>
      <c r="AM25" s="191"/>
      <c r="AO25" s="259"/>
      <c r="AP25" s="259"/>
      <c r="AQ25" s="259"/>
      <c r="AR25" s="259"/>
      <c r="AS25" s="259"/>
    </row>
    <row r="26" spans="2:45" ht="16.5" customHeight="1">
      <c r="B26" s="192"/>
      <c r="D26" s="181"/>
      <c r="E26" s="204"/>
      <c r="F26" s="204" t="s">
        <v>408</v>
      </c>
      <c r="G26" s="104"/>
      <c r="H26" s="291"/>
      <c r="I26" s="202"/>
      <c r="J26" s="178"/>
      <c r="K26" s="106"/>
      <c r="L26" s="106" t="s">
        <v>408</v>
      </c>
      <c r="M26" s="104"/>
      <c r="N26" s="291"/>
      <c r="O26" s="202"/>
      <c r="P26" s="181"/>
      <c r="Q26" s="106"/>
      <c r="R26" s="182" t="s">
        <v>408</v>
      </c>
      <c r="S26" s="104"/>
      <c r="T26" s="291"/>
      <c r="U26" s="202"/>
      <c r="V26" s="176"/>
      <c r="W26" s="100"/>
      <c r="X26" s="100"/>
      <c r="Y26" s="101"/>
      <c r="Z26" s="291"/>
      <c r="AA26" s="190"/>
      <c r="AB26" s="181"/>
      <c r="AC26" s="106" t="s">
        <v>1129</v>
      </c>
      <c r="AD26" s="182" t="s">
        <v>408</v>
      </c>
      <c r="AE26" s="179" t="s">
        <v>623</v>
      </c>
      <c r="AF26" s="291"/>
      <c r="AG26" s="190"/>
      <c r="AH26" s="178"/>
      <c r="AI26" s="106"/>
      <c r="AJ26" s="106"/>
      <c r="AK26" s="104"/>
      <c r="AL26" s="291"/>
      <c r="AM26" s="191"/>
      <c r="AO26" s="196"/>
      <c r="AP26" s="259"/>
      <c r="AQ26" s="259"/>
      <c r="AR26" s="259"/>
      <c r="AS26" s="259"/>
    </row>
    <row r="27" spans="2:45" ht="16.5" customHeight="1" thickBot="1">
      <c r="B27" s="192"/>
      <c r="D27" s="265"/>
      <c r="E27" s="171"/>
      <c r="F27" s="171"/>
      <c r="G27" s="266"/>
      <c r="H27" s="395"/>
      <c r="I27" s="314"/>
      <c r="J27" s="265"/>
      <c r="K27" s="268"/>
      <c r="L27" s="268"/>
      <c r="M27" s="266"/>
      <c r="N27" s="395"/>
      <c r="O27" s="314"/>
      <c r="P27" s="265"/>
      <c r="Q27" s="268"/>
      <c r="R27" s="269"/>
      <c r="S27" s="266"/>
      <c r="T27" s="395"/>
      <c r="U27" s="314"/>
      <c r="V27" s="176"/>
      <c r="W27" s="100"/>
      <c r="X27" s="100"/>
      <c r="Y27" s="101"/>
      <c r="Z27" s="395"/>
      <c r="AA27" s="271"/>
      <c r="AB27" s="265"/>
      <c r="AC27" s="268" t="s">
        <v>1130</v>
      </c>
      <c r="AD27" s="269"/>
      <c r="AE27" s="358" t="s">
        <v>623</v>
      </c>
      <c r="AF27" s="395"/>
      <c r="AG27" s="271"/>
      <c r="AH27" s="265"/>
      <c r="AI27" s="106"/>
      <c r="AJ27" s="106"/>
      <c r="AK27" s="266"/>
      <c r="AL27" s="395"/>
      <c r="AM27" s="273"/>
      <c r="AO27" s="363"/>
    </row>
    <row r="28" spans="2:45" ht="16.5" customHeight="1" thickBot="1">
      <c r="B28" s="207" t="s">
        <v>414</v>
      </c>
      <c r="C28" s="208">
        <f>SUM(G28,M28,S28,Y28,AE28,AK28)</f>
        <v>6510</v>
      </c>
      <c r="D28" s="274"/>
      <c r="E28" s="210"/>
      <c r="F28" s="210" t="s">
        <v>408</v>
      </c>
      <c r="G28" s="211">
        <f>SUM(G20:G26)</f>
        <v>0</v>
      </c>
      <c r="H28" s="211"/>
      <c r="I28" s="275"/>
      <c r="J28" s="274"/>
      <c r="K28" s="210"/>
      <c r="L28" s="210" t="s">
        <v>408</v>
      </c>
      <c r="M28" s="211">
        <f>SUM(M20:M26)</f>
        <v>280</v>
      </c>
      <c r="N28" s="211"/>
      <c r="O28" s="275"/>
      <c r="P28" s="274"/>
      <c r="Q28" s="210"/>
      <c r="R28" s="210" t="s">
        <v>408</v>
      </c>
      <c r="S28" s="211">
        <f>SUM(S20:S26)</f>
        <v>0</v>
      </c>
      <c r="T28" s="211"/>
      <c r="U28" s="275"/>
      <c r="V28" s="274"/>
      <c r="W28" s="210"/>
      <c r="X28" s="210" t="s">
        <v>408</v>
      </c>
      <c r="Y28" s="211">
        <f>SUM(Y20:Y26)</f>
        <v>1550</v>
      </c>
      <c r="Z28" s="211"/>
      <c r="AA28" s="275"/>
      <c r="AB28" s="274"/>
      <c r="AC28" s="210"/>
      <c r="AD28" s="210" t="s">
        <v>408</v>
      </c>
      <c r="AE28" s="211">
        <f>SUM(AE20:AE26)</f>
        <v>4670</v>
      </c>
      <c r="AF28" s="211"/>
      <c r="AG28" s="276"/>
      <c r="AH28" s="209"/>
      <c r="AI28" s="210"/>
      <c r="AJ28" s="210"/>
      <c r="AK28" s="211">
        <f>SUM(AK20:AK26)</f>
        <v>10</v>
      </c>
      <c r="AL28" s="211"/>
      <c r="AM28" s="277"/>
      <c r="AO28" s="278">
        <f>SUM(AO20:AO26)</f>
        <v>0</v>
      </c>
      <c r="AP28" s="278">
        <f>SUM(AP20:AP26)</f>
        <v>0</v>
      </c>
      <c r="AQ28" s="278">
        <f>SUM(AQ20:AQ26)</f>
        <v>0</v>
      </c>
      <c r="AR28" s="278">
        <f>SUM(AR20:AR26)</f>
        <v>0</v>
      </c>
      <c r="AS28" s="278">
        <f>SUM(AS20:AS26)</f>
        <v>0</v>
      </c>
    </row>
    <row r="29" spans="2:45" ht="16.5" customHeight="1" thickBot="1">
      <c r="B29" s="279" t="s">
        <v>415</v>
      </c>
      <c r="C29" s="280">
        <f>SUM(H29,N29,T29,Z29,AF29,AL29)</f>
        <v>0</v>
      </c>
      <c r="D29" s="281"/>
      <c r="E29" s="282"/>
      <c r="F29" s="219"/>
      <c r="G29" s="289">
        <f>+AO28</f>
        <v>0</v>
      </c>
      <c r="H29" s="284">
        <f>SUM(H20:H26)</f>
        <v>0</v>
      </c>
      <c r="I29" s="285"/>
      <c r="J29" s="281"/>
      <c r="K29" s="286"/>
      <c r="L29" s="286" t="s">
        <v>408</v>
      </c>
      <c r="M29" s="289">
        <f>+AP28</f>
        <v>0</v>
      </c>
      <c r="N29" s="284">
        <f>SUM(N20:N26)</f>
        <v>0</v>
      </c>
      <c r="O29" s="285"/>
      <c r="P29" s="281"/>
      <c r="Q29" s="286"/>
      <c r="R29" s="286" t="s">
        <v>408</v>
      </c>
      <c r="S29" s="289">
        <f>+AQ28</f>
        <v>0</v>
      </c>
      <c r="T29" s="284">
        <f>SUM(T20:T26)</f>
        <v>0</v>
      </c>
      <c r="U29" s="285"/>
      <c r="V29" s="281"/>
      <c r="W29" s="286"/>
      <c r="X29" s="286" t="s">
        <v>408</v>
      </c>
      <c r="Y29" s="289">
        <f>+AR28</f>
        <v>0</v>
      </c>
      <c r="Z29" s="284">
        <f>SUM(Z20:Z26)</f>
        <v>0</v>
      </c>
      <c r="AA29" s="285"/>
      <c r="AB29" s="281"/>
      <c r="AC29" s="286"/>
      <c r="AD29" s="286" t="s">
        <v>408</v>
      </c>
      <c r="AE29" s="289">
        <f>+AS28</f>
        <v>0</v>
      </c>
      <c r="AF29" s="284">
        <f>SUM(AF20:AF26)</f>
        <v>0</v>
      </c>
      <c r="AG29" s="287"/>
      <c r="AH29" s="288"/>
      <c r="AI29" s="286"/>
      <c r="AJ29" s="286"/>
      <c r="AK29" s="289"/>
      <c r="AL29" s="284">
        <f>SUM(AL20:AL26)</f>
        <v>0</v>
      </c>
      <c r="AM29" s="290"/>
    </row>
    <row r="30" spans="2:45" ht="16.5" customHeight="1">
      <c r="B30" s="170" t="s">
        <v>174</v>
      </c>
      <c r="D30" s="176"/>
      <c r="E30" s="99" t="s">
        <v>1131</v>
      </c>
      <c r="F30" s="99" t="s">
        <v>1132</v>
      </c>
      <c r="G30" s="396" t="s">
        <v>447</v>
      </c>
      <c r="H30" s="291"/>
      <c r="I30" s="175"/>
      <c r="J30" s="172" t="s">
        <v>366</v>
      </c>
      <c r="K30" s="99" t="s">
        <v>1133</v>
      </c>
      <c r="L30" s="99" t="s">
        <v>1134</v>
      </c>
      <c r="M30" s="199">
        <v>120</v>
      </c>
      <c r="N30" s="291"/>
      <c r="O30" s="175"/>
      <c r="P30" s="425"/>
      <c r="Q30" s="99" t="s">
        <v>1131</v>
      </c>
      <c r="R30" s="99"/>
      <c r="S30" s="105" t="s">
        <v>910</v>
      </c>
      <c r="T30" s="291"/>
      <c r="U30" s="175"/>
      <c r="V30" s="176" t="s">
        <v>366</v>
      </c>
      <c r="W30" s="99" t="s">
        <v>1135</v>
      </c>
      <c r="X30" s="99" t="s">
        <v>1136</v>
      </c>
      <c r="Y30" s="199">
        <v>610</v>
      </c>
      <c r="Z30" s="291"/>
      <c r="AA30" s="260"/>
      <c r="AB30" s="176" t="s">
        <v>366</v>
      </c>
      <c r="AC30" s="99" t="s">
        <v>1137</v>
      </c>
      <c r="AD30" s="99" t="s">
        <v>1138</v>
      </c>
      <c r="AE30" s="199">
        <v>3620</v>
      </c>
      <c r="AF30" s="291"/>
      <c r="AG30" s="260"/>
      <c r="AH30" s="172"/>
      <c r="AI30" s="443" t="s">
        <v>1139</v>
      </c>
      <c r="AJ30" s="443" t="s">
        <v>1140</v>
      </c>
      <c r="AK30" s="516">
        <v>0</v>
      </c>
      <c r="AL30" s="291"/>
      <c r="AM30" s="261"/>
      <c r="AO30" s="95"/>
      <c r="AP30" s="95">
        <f>IF(N30=0,0,IF(N30&lt;=2000,1,IF(N30&lt;=4000,2,IF(N30&lt;=6000,3,4))))</f>
        <v>0</v>
      </c>
      <c r="AQ30" s="95">
        <f>IF(T30=0,0,IF(T30&lt;=2000,1,IF(T30&lt;=4000,2,IF(T30&lt;=6000,3,4))))</f>
        <v>0</v>
      </c>
      <c r="AR30" s="95">
        <f>IF(Z30=0,0,IF(Z30&lt;=2000,1,IF(Z30&lt;=4000,2,IF(Z30&lt;=6000,3,4))))</f>
        <v>0</v>
      </c>
      <c r="AS30" s="495">
        <f t="shared" ref="AS30:AS38" si="0">IF(AF30=0,0,IF(AF30&lt;=2000,1,IF(AF30&lt;=4000,2,IF(AF30&lt;=6000,3,4))))</f>
        <v>0</v>
      </c>
    </row>
    <row r="31" spans="2:45" ht="16.5" customHeight="1">
      <c r="B31" s="186">
        <v>43215</v>
      </c>
      <c r="D31" s="181"/>
      <c r="E31" s="250"/>
      <c r="F31" s="250" t="s">
        <v>408</v>
      </c>
      <c r="G31" s="104"/>
      <c r="H31" s="291"/>
      <c r="I31" s="202"/>
      <c r="J31" s="422"/>
      <c r="K31" s="100" t="s">
        <v>1141</v>
      </c>
      <c r="L31" s="100" t="s">
        <v>1142</v>
      </c>
      <c r="M31" s="105" t="s">
        <v>910</v>
      </c>
      <c r="N31" s="291"/>
      <c r="O31" s="175"/>
      <c r="P31" s="176"/>
      <c r="Q31" s="431" t="s">
        <v>1143</v>
      </c>
      <c r="R31" s="431" t="s">
        <v>1144</v>
      </c>
      <c r="S31" s="432" t="s">
        <v>910</v>
      </c>
      <c r="T31" s="291"/>
      <c r="U31" s="175"/>
      <c r="V31" s="176" t="s">
        <v>366</v>
      </c>
      <c r="W31" s="100" t="s">
        <v>1145</v>
      </c>
      <c r="X31" s="100" t="s">
        <v>1146</v>
      </c>
      <c r="Y31" s="101">
        <v>690</v>
      </c>
      <c r="Z31" s="291"/>
      <c r="AA31" s="260"/>
      <c r="AB31" s="176" t="s">
        <v>366</v>
      </c>
      <c r="AC31" s="100" t="s">
        <v>1147</v>
      </c>
      <c r="AD31" s="100" t="s">
        <v>1148</v>
      </c>
      <c r="AE31" s="101">
        <v>1630</v>
      </c>
      <c r="AF31" s="291"/>
      <c r="AG31" s="260"/>
      <c r="AH31" s="172"/>
      <c r="AI31" s="426" t="s">
        <v>1149</v>
      </c>
      <c r="AJ31" s="426" t="s">
        <v>1150</v>
      </c>
      <c r="AK31" s="516">
        <v>0</v>
      </c>
      <c r="AL31" s="291"/>
      <c r="AM31" s="261"/>
      <c r="AO31" s="259"/>
      <c r="AP31" s="95"/>
      <c r="AQ31" s="95"/>
      <c r="AR31" s="95">
        <f>IF(Z31=0,0,IF(Z31&lt;=2000,1,IF(Z31&lt;=4000,2,IF(Z31&lt;=6000,3,4))))</f>
        <v>0</v>
      </c>
      <c r="AS31" s="495">
        <f t="shared" si="0"/>
        <v>0</v>
      </c>
    </row>
    <row r="32" spans="2:45" ht="16.5" customHeight="1">
      <c r="B32" s="192"/>
      <c r="D32" s="181"/>
      <c r="E32" s="204"/>
      <c r="F32" s="204" t="s">
        <v>408</v>
      </c>
      <c r="G32" s="104"/>
      <c r="H32" s="291"/>
      <c r="I32" s="202"/>
      <c r="J32" s="172"/>
      <c r="K32" s="100"/>
      <c r="L32" s="100"/>
      <c r="M32" s="105"/>
      <c r="N32" s="291"/>
      <c r="O32" s="202"/>
      <c r="P32" s="181"/>
      <c r="Q32" s="428"/>
      <c r="R32" s="429" t="s">
        <v>408</v>
      </c>
      <c r="S32" s="430"/>
      <c r="T32" s="291"/>
      <c r="U32" s="202"/>
      <c r="V32" s="176" t="s">
        <v>366</v>
      </c>
      <c r="W32" s="100" t="s">
        <v>1131</v>
      </c>
      <c r="X32" s="100" t="s">
        <v>1151</v>
      </c>
      <c r="Y32" s="199">
        <v>170</v>
      </c>
      <c r="Z32" s="291"/>
      <c r="AA32" s="260"/>
      <c r="AB32" s="176" t="s">
        <v>366</v>
      </c>
      <c r="AC32" s="100" t="s">
        <v>1152</v>
      </c>
      <c r="AD32" s="100" t="s">
        <v>1153</v>
      </c>
      <c r="AE32" s="199">
        <v>1550</v>
      </c>
      <c r="AF32" s="291"/>
      <c r="AG32" s="260"/>
      <c r="AH32" s="172"/>
      <c r="AI32" s="426" t="s">
        <v>1154</v>
      </c>
      <c r="AJ32" s="426" t="s">
        <v>1155</v>
      </c>
      <c r="AK32" s="516">
        <v>0</v>
      </c>
      <c r="AL32" s="291"/>
      <c r="AM32" s="261"/>
      <c r="AO32" s="259"/>
      <c r="AP32" s="95"/>
      <c r="AQ32" s="259"/>
      <c r="AR32" s="95">
        <f>IF(Z32=0,0,IF(Z32&lt;=2000,1,IF(Z32&lt;=4000,2,IF(Z32&lt;=6000,3,4))))</f>
        <v>0</v>
      </c>
      <c r="AS32" s="495">
        <f t="shared" si="0"/>
        <v>0</v>
      </c>
    </row>
    <row r="33" spans="2:45" ht="16.5" customHeight="1">
      <c r="B33" s="192"/>
      <c r="D33" s="181"/>
      <c r="E33" s="204"/>
      <c r="F33" s="204" t="s">
        <v>408</v>
      </c>
      <c r="G33" s="104"/>
      <c r="H33" s="291"/>
      <c r="I33" s="202"/>
      <c r="J33" s="172"/>
      <c r="K33" s="100"/>
      <c r="L33" s="100"/>
      <c r="M33" s="263"/>
      <c r="N33" s="291"/>
      <c r="O33" s="202"/>
      <c r="P33" s="181"/>
      <c r="Q33" s="106"/>
      <c r="R33" s="182" t="s">
        <v>408</v>
      </c>
      <c r="S33" s="104"/>
      <c r="T33" s="291"/>
      <c r="U33" s="202"/>
      <c r="V33" s="176"/>
      <c r="W33" s="100" t="s">
        <v>1156</v>
      </c>
      <c r="X33" s="100" t="s">
        <v>1157</v>
      </c>
      <c r="Y33" s="105" t="s">
        <v>1158</v>
      </c>
      <c r="Z33" s="291"/>
      <c r="AA33" s="260"/>
      <c r="AB33" s="176" t="s">
        <v>366</v>
      </c>
      <c r="AC33" s="100" t="s">
        <v>1159</v>
      </c>
      <c r="AD33" s="100" t="s">
        <v>1160</v>
      </c>
      <c r="AE33" s="101">
        <v>1120</v>
      </c>
      <c r="AF33" s="291"/>
      <c r="AG33" s="260"/>
      <c r="AH33" s="172"/>
      <c r="AI33" s="426" t="s">
        <v>1161</v>
      </c>
      <c r="AJ33" s="426" t="s">
        <v>1162</v>
      </c>
      <c r="AK33" s="516">
        <v>0</v>
      </c>
      <c r="AL33" s="291"/>
      <c r="AM33" s="261"/>
      <c r="AO33" s="259"/>
      <c r="AP33" s="259"/>
      <c r="AQ33" s="259"/>
      <c r="AR33" s="95"/>
      <c r="AS33" s="495">
        <f t="shared" si="0"/>
        <v>0</v>
      </c>
    </row>
    <row r="34" spans="2:45" ht="16.5" customHeight="1">
      <c r="B34" s="192"/>
      <c r="D34" s="181"/>
      <c r="E34" s="204"/>
      <c r="F34" s="204" t="s">
        <v>408</v>
      </c>
      <c r="G34" s="104"/>
      <c r="H34" s="291"/>
      <c r="I34" s="202"/>
      <c r="J34" s="178"/>
      <c r="K34" s="94"/>
      <c r="L34" s="94"/>
      <c r="M34" s="104"/>
      <c r="N34" s="291"/>
      <c r="O34" s="202"/>
      <c r="P34" s="181"/>
      <c r="Q34" s="106"/>
      <c r="R34" s="182" t="s">
        <v>408</v>
      </c>
      <c r="S34" s="104"/>
      <c r="T34" s="291"/>
      <c r="U34" s="202"/>
      <c r="V34" s="176"/>
      <c r="W34" s="106"/>
      <c r="X34" s="182" t="s">
        <v>408</v>
      </c>
      <c r="Y34" s="101"/>
      <c r="Z34" s="291"/>
      <c r="AA34" s="190"/>
      <c r="AB34" s="176" t="s">
        <v>366</v>
      </c>
      <c r="AC34" s="100" t="s">
        <v>1163</v>
      </c>
      <c r="AD34" s="100" t="s">
        <v>1164</v>
      </c>
      <c r="AE34" s="101">
        <v>460</v>
      </c>
      <c r="AF34" s="291"/>
      <c r="AG34" s="260"/>
      <c r="AH34" s="172"/>
      <c r="AI34" s="426" t="s">
        <v>1165</v>
      </c>
      <c r="AJ34" s="426" t="s">
        <v>1166</v>
      </c>
      <c r="AK34" s="516">
        <v>0</v>
      </c>
      <c r="AL34" s="291"/>
      <c r="AM34" s="261"/>
      <c r="AO34" s="259"/>
      <c r="AP34" s="259"/>
      <c r="AQ34" s="259"/>
      <c r="AR34" s="259"/>
      <c r="AS34" s="495">
        <f t="shared" si="0"/>
        <v>0</v>
      </c>
    </row>
    <row r="35" spans="2:45" ht="16.5" customHeight="1">
      <c r="B35" s="192"/>
      <c r="D35" s="181"/>
      <c r="E35" s="121"/>
      <c r="F35" s="121"/>
      <c r="G35" s="104"/>
      <c r="H35" s="291"/>
      <c r="I35" s="202"/>
      <c r="J35" s="178"/>
      <c r="K35" s="106"/>
      <c r="L35" s="106"/>
      <c r="M35" s="104"/>
      <c r="N35" s="291"/>
      <c r="O35" s="202"/>
      <c r="P35" s="181"/>
      <c r="Q35" s="106"/>
      <c r="R35" s="182" t="s">
        <v>408</v>
      </c>
      <c r="S35" s="104"/>
      <c r="T35" s="291"/>
      <c r="U35" s="202"/>
      <c r="V35" s="181"/>
      <c r="W35" s="106"/>
      <c r="X35" s="182" t="s">
        <v>408</v>
      </c>
      <c r="Y35" s="104"/>
      <c r="Z35" s="291"/>
      <c r="AA35" s="190"/>
      <c r="AB35" s="176" t="s">
        <v>366</v>
      </c>
      <c r="AC35" s="100" t="s">
        <v>1167</v>
      </c>
      <c r="AD35" s="100" t="s">
        <v>1168</v>
      </c>
      <c r="AE35" s="101">
        <v>760</v>
      </c>
      <c r="AF35" s="291"/>
      <c r="AG35" s="260"/>
      <c r="AH35" s="172"/>
      <c r="AI35" s="426" t="s">
        <v>1169</v>
      </c>
      <c r="AJ35" s="426" t="s">
        <v>1170</v>
      </c>
      <c r="AK35" s="516">
        <v>0</v>
      </c>
      <c r="AL35" s="291"/>
      <c r="AM35" s="261"/>
      <c r="AO35" s="259"/>
      <c r="AP35" s="259"/>
      <c r="AQ35" s="259"/>
      <c r="AR35" s="259"/>
      <c r="AS35" s="495">
        <f t="shared" si="0"/>
        <v>0</v>
      </c>
    </row>
    <row r="36" spans="2:45" ht="16.5" customHeight="1">
      <c r="B36" s="192"/>
      <c r="D36" s="181"/>
      <c r="E36" s="204"/>
      <c r="F36" s="204" t="s">
        <v>408</v>
      </c>
      <c r="G36" s="104"/>
      <c r="H36" s="291"/>
      <c r="I36" s="202"/>
      <c r="J36" s="178"/>
      <c r="K36" s="106"/>
      <c r="L36" s="106"/>
      <c r="M36" s="104"/>
      <c r="N36" s="291"/>
      <c r="O36" s="202"/>
      <c r="P36" s="181"/>
      <c r="Q36" s="106"/>
      <c r="R36" s="182" t="s">
        <v>408</v>
      </c>
      <c r="S36" s="104"/>
      <c r="T36" s="291"/>
      <c r="U36" s="202"/>
      <c r="V36" s="181"/>
      <c r="W36" s="106"/>
      <c r="X36" s="182" t="s">
        <v>408</v>
      </c>
      <c r="Y36" s="104"/>
      <c r="Z36" s="291"/>
      <c r="AA36" s="190"/>
      <c r="AB36" s="176" t="s">
        <v>366</v>
      </c>
      <c r="AC36" s="100" t="s">
        <v>1171</v>
      </c>
      <c r="AD36" s="100" t="s">
        <v>1172</v>
      </c>
      <c r="AE36" s="101">
        <v>360</v>
      </c>
      <c r="AF36" s="291"/>
      <c r="AG36" s="260"/>
      <c r="AH36" s="172"/>
      <c r="AI36" s="426" t="s">
        <v>1173</v>
      </c>
      <c r="AJ36" s="426" t="s">
        <v>1174</v>
      </c>
      <c r="AK36" s="516">
        <v>0</v>
      </c>
      <c r="AL36" s="291"/>
      <c r="AM36" s="261"/>
      <c r="AO36" s="259"/>
      <c r="AP36" s="259"/>
      <c r="AQ36" s="259"/>
      <c r="AR36" s="259"/>
      <c r="AS36" s="495">
        <f t="shared" si="0"/>
        <v>0</v>
      </c>
    </row>
    <row r="37" spans="2:45" ht="16.5" customHeight="1">
      <c r="B37" s="192"/>
      <c r="D37" s="181"/>
      <c r="E37" s="204"/>
      <c r="F37" s="204" t="s">
        <v>408</v>
      </c>
      <c r="G37" s="104"/>
      <c r="H37" s="291"/>
      <c r="I37" s="202"/>
      <c r="J37" s="178"/>
      <c r="K37" s="106"/>
      <c r="L37" s="106"/>
      <c r="M37" s="104"/>
      <c r="N37" s="291"/>
      <c r="O37" s="202"/>
      <c r="P37" s="181"/>
      <c r="Q37" s="106"/>
      <c r="R37" s="182" t="s">
        <v>408</v>
      </c>
      <c r="S37" s="104"/>
      <c r="T37" s="291"/>
      <c r="U37" s="202"/>
      <c r="V37" s="181"/>
      <c r="W37" s="106"/>
      <c r="X37" s="182" t="s">
        <v>408</v>
      </c>
      <c r="Y37" s="104"/>
      <c r="Z37" s="291"/>
      <c r="AA37" s="190"/>
      <c r="AB37" s="176" t="s">
        <v>366</v>
      </c>
      <c r="AC37" s="100" t="s">
        <v>1175</v>
      </c>
      <c r="AD37" s="100" t="s">
        <v>1176</v>
      </c>
      <c r="AE37" s="101">
        <v>410</v>
      </c>
      <c r="AF37" s="291"/>
      <c r="AG37" s="260"/>
      <c r="AH37" s="172"/>
      <c r="AI37" s="426" t="s">
        <v>1177</v>
      </c>
      <c r="AJ37" s="426" t="s">
        <v>1178</v>
      </c>
      <c r="AK37" s="516">
        <v>0</v>
      </c>
      <c r="AL37" s="291"/>
      <c r="AM37" s="261"/>
      <c r="AO37" s="259"/>
      <c r="AP37" s="259"/>
      <c r="AQ37" s="259"/>
      <c r="AR37" s="259"/>
      <c r="AS37" s="495">
        <f t="shared" si="0"/>
        <v>0</v>
      </c>
    </row>
    <row r="38" spans="2:45" ht="16.5" customHeight="1">
      <c r="B38" s="192"/>
      <c r="D38" s="181"/>
      <c r="E38" s="204"/>
      <c r="F38" s="204"/>
      <c r="G38" s="104"/>
      <c r="H38" s="291"/>
      <c r="I38" s="202"/>
      <c r="J38" s="178"/>
      <c r="K38" s="106"/>
      <c r="L38" s="106"/>
      <c r="M38" s="104"/>
      <c r="N38" s="291"/>
      <c r="O38" s="202"/>
      <c r="P38" s="181"/>
      <c r="Q38" s="106"/>
      <c r="R38" s="182" t="s">
        <v>408</v>
      </c>
      <c r="S38" s="104"/>
      <c r="T38" s="291"/>
      <c r="U38" s="202"/>
      <c r="V38" s="181"/>
      <c r="W38" s="106"/>
      <c r="X38" s="182" t="s">
        <v>408</v>
      </c>
      <c r="Y38" s="104"/>
      <c r="Z38" s="291"/>
      <c r="AA38" s="190"/>
      <c r="AB38" s="176" t="s">
        <v>366</v>
      </c>
      <c r="AC38" s="100" t="s">
        <v>1179</v>
      </c>
      <c r="AD38" s="100" t="s">
        <v>1180</v>
      </c>
      <c r="AE38" s="104">
        <v>970</v>
      </c>
      <c r="AF38" s="291"/>
      <c r="AG38" s="260"/>
      <c r="AH38" s="172"/>
      <c r="AI38" s="426" t="s">
        <v>1181</v>
      </c>
      <c r="AJ38" s="426" t="s">
        <v>1182</v>
      </c>
      <c r="AK38" s="516">
        <v>0</v>
      </c>
      <c r="AL38" s="291"/>
      <c r="AM38" s="261"/>
      <c r="AO38" s="259"/>
      <c r="AP38" s="259"/>
      <c r="AQ38" s="259"/>
      <c r="AR38" s="259"/>
      <c r="AS38" s="495">
        <f t="shared" si="0"/>
        <v>0</v>
      </c>
    </row>
    <row r="39" spans="2:45" ht="16.5" customHeight="1">
      <c r="B39" s="192"/>
      <c r="D39" s="181"/>
      <c r="E39" s="204"/>
      <c r="F39" s="204"/>
      <c r="G39" s="104"/>
      <c r="H39" s="291"/>
      <c r="I39" s="202"/>
      <c r="J39" s="178"/>
      <c r="K39" s="106"/>
      <c r="L39" s="106"/>
      <c r="M39" s="104"/>
      <c r="N39" s="291"/>
      <c r="O39" s="202"/>
      <c r="P39" s="181"/>
      <c r="Q39" s="106"/>
      <c r="R39" s="182" t="s">
        <v>408</v>
      </c>
      <c r="S39" s="104"/>
      <c r="T39" s="291"/>
      <c r="U39" s="202"/>
      <c r="V39" s="181"/>
      <c r="W39" s="106"/>
      <c r="X39" s="182" t="s">
        <v>408</v>
      </c>
      <c r="Y39" s="104"/>
      <c r="Z39" s="291"/>
      <c r="AA39" s="190"/>
      <c r="AB39" s="176"/>
      <c r="AC39" s="100" t="s">
        <v>1183</v>
      </c>
      <c r="AD39" s="100"/>
      <c r="AE39" s="263" t="s">
        <v>623</v>
      </c>
      <c r="AF39" s="291"/>
      <c r="AG39" s="190"/>
      <c r="AH39" s="172"/>
      <c r="AI39" s="100"/>
      <c r="AJ39" s="100"/>
      <c r="AK39" s="105"/>
      <c r="AL39" s="291"/>
      <c r="AM39" s="191"/>
      <c r="AO39" s="259"/>
      <c r="AP39" s="259"/>
      <c r="AQ39" s="259"/>
      <c r="AR39" s="259"/>
      <c r="AS39" s="500"/>
    </row>
    <row r="40" spans="2:45" ht="16.5" customHeight="1">
      <c r="B40" s="192"/>
      <c r="D40" s="181"/>
      <c r="E40" s="204"/>
      <c r="F40" s="204" t="s">
        <v>408</v>
      </c>
      <c r="G40" s="104"/>
      <c r="H40" s="291"/>
      <c r="I40" s="202"/>
      <c r="J40" s="178"/>
      <c r="K40" s="106"/>
      <c r="L40" s="106"/>
      <c r="M40" s="104"/>
      <c r="N40" s="291"/>
      <c r="O40" s="202"/>
      <c r="P40" s="181"/>
      <c r="Q40" s="106"/>
      <c r="R40" s="182" t="s">
        <v>408</v>
      </c>
      <c r="S40" s="104"/>
      <c r="T40" s="291"/>
      <c r="U40" s="202"/>
      <c r="V40" s="181"/>
      <c r="W40" s="106"/>
      <c r="X40" s="182" t="s">
        <v>408</v>
      </c>
      <c r="Y40" s="104"/>
      <c r="Z40" s="291"/>
      <c r="AA40" s="190"/>
      <c r="AB40" s="176"/>
      <c r="AC40" s="100" t="s">
        <v>1184</v>
      </c>
      <c r="AD40" s="100"/>
      <c r="AE40" s="263" t="s">
        <v>623</v>
      </c>
      <c r="AF40" s="291"/>
      <c r="AG40" s="190"/>
      <c r="AH40" s="178"/>
      <c r="AI40" s="94"/>
      <c r="AJ40" s="94"/>
      <c r="AK40" s="104"/>
      <c r="AL40" s="291"/>
      <c r="AM40" s="191"/>
      <c r="AO40" s="259"/>
      <c r="AP40" s="259"/>
      <c r="AQ40" s="259"/>
      <c r="AR40" s="259"/>
      <c r="AS40" s="259"/>
    </row>
    <row r="41" spans="2:45" ht="16.5" customHeight="1">
      <c r="B41" s="192"/>
      <c r="D41" s="181"/>
      <c r="E41" s="204"/>
      <c r="F41" s="204" t="s">
        <v>408</v>
      </c>
      <c r="G41" s="104"/>
      <c r="H41" s="291"/>
      <c r="I41" s="202"/>
      <c r="J41" s="178"/>
      <c r="K41" s="106"/>
      <c r="L41" s="106"/>
      <c r="M41" s="104"/>
      <c r="N41" s="291"/>
      <c r="O41" s="202"/>
      <c r="P41" s="181"/>
      <c r="Q41" s="106"/>
      <c r="R41" s="182" t="s">
        <v>408</v>
      </c>
      <c r="S41" s="104"/>
      <c r="T41" s="291"/>
      <c r="U41" s="202"/>
      <c r="V41" s="181"/>
      <c r="W41" s="106"/>
      <c r="X41" s="182" t="s">
        <v>408</v>
      </c>
      <c r="Y41" s="104"/>
      <c r="Z41" s="291"/>
      <c r="AA41" s="190"/>
      <c r="AB41" s="181"/>
      <c r="AC41" s="106" t="s">
        <v>1185</v>
      </c>
      <c r="AD41" s="182"/>
      <c r="AE41" s="179" t="s">
        <v>623</v>
      </c>
      <c r="AF41" s="291"/>
      <c r="AG41" s="190"/>
      <c r="AH41" s="178"/>
      <c r="AI41" s="94"/>
      <c r="AJ41" s="94"/>
      <c r="AK41" s="104"/>
      <c r="AL41" s="291"/>
      <c r="AM41" s="191"/>
      <c r="AO41" s="259"/>
      <c r="AP41" s="259"/>
      <c r="AQ41" s="259"/>
      <c r="AR41" s="259"/>
      <c r="AS41" s="259"/>
    </row>
    <row r="42" spans="2:45" ht="16.5" customHeight="1" thickBot="1">
      <c r="B42" s="192"/>
      <c r="D42" s="265"/>
      <c r="E42" s="171"/>
      <c r="F42" s="171"/>
      <c r="G42" s="266"/>
      <c r="H42" s="395"/>
      <c r="I42" s="314"/>
      <c r="J42" s="265"/>
      <c r="K42" s="268"/>
      <c r="L42" s="268"/>
      <c r="M42" s="266"/>
      <c r="N42" s="395"/>
      <c r="O42" s="314"/>
      <c r="P42" s="265"/>
      <c r="Q42" s="268"/>
      <c r="R42" s="269"/>
      <c r="S42" s="266"/>
      <c r="T42" s="395"/>
      <c r="U42" s="314"/>
      <c r="V42" s="265"/>
      <c r="W42" s="268"/>
      <c r="X42" s="269"/>
      <c r="Y42" s="266"/>
      <c r="Z42" s="395"/>
      <c r="AA42" s="271"/>
      <c r="AB42" s="265"/>
      <c r="AC42" s="268" t="s">
        <v>1186</v>
      </c>
      <c r="AD42" s="355"/>
      <c r="AE42" s="358" t="s">
        <v>623</v>
      </c>
      <c r="AF42" s="395"/>
      <c r="AG42" s="271"/>
      <c r="AH42" s="265"/>
      <c r="AI42" s="94"/>
      <c r="AJ42" s="94"/>
      <c r="AK42" s="266"/>
      <c r="AL42" s="395"/>
      <c r="AM42" s="273"/>
    </row>
    <row r="43" spans="2:45" ht="16.5" customHeight="1" thickBot="1">
      <c r="B43" s="207" t="s">
        <v>414</v>
      </c>
      <c r="C43" s="208">
        <f>SUM(G43,M43,S43,Y43,AE43,AK43)</f>
        <v>12470</v>
      </c>
      <c r="D43" s="274"/>
      <c r="E43" s="210"/>
      <c r="F43" s="210" t="s">
        <v>408</v>
      </c>
      <c r="G43" s="211">
        <f>SUM(G30:G41)</f>
        <v>0</v>
      </c>
      <c r="H43" s="211"/>
      <c r="I43" s="275"/>
      <c r="J43" s="274"/>
      <c r="K43" s="210"/>
      <c r="L43" s="210"/>
      <c r="M43" s="211">
        <f>SUM(M30:M41)</f>
        <v>120</v>
      </c>
      <c r="N43" s="211"/>
      <c r="O43" s="275"/>
      <c r="P43" s="274"/>
      <c r="Q43" s="210"/>
      <c r="R43" s="210" t="s">
        <v>408</v>
      </c>
      <c r="S43" s="211">
        <f>SUM(S30:S41)</f>
        <v>0</v>
      </c>
      <c r="T43" s="211"/>
      <c r="U43" s="275"/>
      <c r="V43" s="274"/>
      <c r="W43" s="210"/>
      <c r="X43" s="210" t="s">
        <v>408</v>
      </c>
      <c r="Y43" s="211">
        <f>SUM(Y30:Y41)</f>
        <v>1470</v>
      </c>
      <c r="Z43" s="211"/>
      <c r="AA43" s="275"/>
      <c r="AB43" s="274"/>
      <c r="AC43" s="210"/>
      <c r="AD43" s="302" t="s">
        <v>408</v>
      </c>
      <c r="AE43" s="211">
        <f>SUM(AE30:AE41)</f>
        <v>10880</v>
      </c>
      <c r="AF43" s="211"/>
      <c r="AG43" s="276"/>
      <c r="AH43" s="209"/>
      <c r="AI43" s="210"/>
      <c r="AJ43" s="210"/>
      <c r="AK43" s="211">
        <f>SUM(AK30:AK41)</f>
        <v>0</v>
      </c>
      <c r="AL43" s="211"/>
      <c r="AM43" s="277"/>
      <c r="AO43" s="278">
        <f>SUM(AO30:AO41)</f>
        <v>0</v>
      </c>
      <c r="AP43" s="278">
        <f>SUM(AP30:AP41)</f>
        <v>0</v>
      </c>
      <c r="AQ43" s="278">
        <f>SUM(AQ30:AQ41)</f>
        <v>0</v>
      </c>
      <c r="AR43" s="278">
        <f>SUM(AR30:AR41)</f>
        <v>0</v>
      </c>
      <c r="AS43" s="278">
        <f>SUM(AS30:AS41)</f>
        <v>0</v>
      </c>
    </row>
    <row r="44" spans="2:45" ht="16.5" customHeight="1" thickBot="1">
      <c r="B44" s="279" t="s">
        <v>415</v>
      </c>
      <c r="C44" s="280">
        <f>SUM(H44,N44,T44,Z44,AF44,AL44)</f>
        <v>0</v>
      </c>
      <c r="D44" s="281"/>
      <c r="E44" s="282"/>
      <c r="F44" s="294"/>
      <c r="G44" s="289">
        <f>+AO43</f>
        <v>0</v>
      </c>
      <c r="H44" s="284">
        <f>SUM(H30:H41)</f>
        <v>0</v>
      </c>
      <c r="I44" s="285"/>
      <c r="J44" s="281"/>
      <c r="K44" s="286"/>
      <c r="L44" s="286"/>
      <c r="M44" s="289">
        <f>+AP43</f>
        <v>0</v>
      </c>
      <c r="N44" s="284">
        <f>SUM(N30:N41)</f>
        <v>0</v>
      </c>
      <c r="O44" s="285"/>
      <c r="P44" s="281"/>
      <c r="Q44" s="286"/>
      <c r="R44" s="286" t="s">
        <v>408</v>
      </c>
      <c r="S44" s="289">
        <f>+AQ43</f>
        <v>0</v>
      </c>
      <c r="T44" s="284">
        <f>SUM(T30:T41)</f>
        <v>0</v>
      </c>
      <c r="U44" s="285"/>
      <c r="V44" s="281"/>
      <c r="W44" s="286"/>
      <c r="X44" s="286" t="s">
        <v>408</v>
      </c>
      <c r="Y44" s="289">
        <f>+AR43</f>
        <v>0</v>
      </c>
      <c r="Z44" s="284">
        <f>SUM(Z30:Z41)</f>
        <v>0</v>
      </c>
      <c r="AA44" s="285"/>
      <c r="AB44" s="281"/>
      <c r="AC44" s="286"/>
      <c r="AD44" s="303" t="s">
        <v>408</v>
      </c>
      <c r="AE44" s="289">
        <f>+AS43</f>
        <v>0</v>
      </c>
      <c r="AF44" s="284">
        <f>SUM(AF30:AF41)</f>
        <v>0</v>
      </c>
      <c r="AG44" s="287"/>
      <c r="AH44" s="288"/>
      <c r="AI44" s="286"/>
      <c r="AJ44" s="286"/>
      <c r="AK44" s="289"/>
      <c r="AL44" s="284">
        <f>SUM(AL30:AL41)</f>
        <v>0</v>
      </c>
      <c r="AM44" s="290"/>
    </row>
    <row r="45" spans="2:45" ht="16.5" customHeight="1">
      <c r="B45" s="170" t="s">
        <v>175</v>
      </c>
      <c r="D45" s="181"/>
      <c r="E45" s="204"/>
      <c r="F45" s="250" t="s">
        <v>408</v>
      </c>
      <c r="G45" s="104"/>
      <c r="H45" s="291"/>
      <c r="I45" s="202"/>
      <c r="J45" s="178"/>
      <c r="K45" s="106"/>
      <c r="L45" s="106"/>
      <c r="M45" s="104"/>
      <c r="N45" s="291"/>
      <c r="O45" s="202"/>
      <c r="P45" s="181"/>
      <c r="Q45" s="106"/>
      <c r="R45" s="182" t="s">
        <v>408</v>
      </c>
      <c r="S45" s="104"/>
      <c r="T45" s="291"/>
      <c r="U45" s="202"/>
      <c r="V45" s="181"/>
      <c r="W45" s="106"/>
      <c r="X45" s="182" t="s">
        <v>408</v>
      </c>
      <c r="Y45" s="104"/>
      <c r="Z45" s="291"/>
      <c r="AA45" s="190"/>
      <c r="AB45" s="172" t="s">
        <v>366</v>
      </c>
      <c r="AC45" s="99" t="s">
        <v>1187</v>
      </c>
      <c r="AD45" s="99" t="s">
        <v>1188</v>
      </c>
      <c r="AE45" s="199">
        <v>1530</v>
      </c>
      <c r="AF45" s="291"/>
      <c r="AG45" s="260"/>
      <c r="AH45" s="172"/>
      <c r="AI45" s="443" t="s">
        <v>1189</v>
      </c>
      <c r="AJ45" s="443" t="s">
        <v>1190</v>
      </c>
      <c r="AK45" s="516">
        <v>0</v>
      </c>
      <c r="AL45" s="291"/>
      <c r="AM45" s="261"/>
      <c r="AO45" s="259"/>
      <c r="AP45" s="259"/>
      <c r="AQ45" s="259"/>
      <c r="AR45" s="259"/>
      <c r="AS45" s="495">
        <f>IF(AF45=0,0,IF(AF45&lt;=2000,1,IF(AF45&lt;=4000,2,IF(AF45&lt;=6000,3,4))))</f>
        <v>0</v>
      </c>
    </row>
    <row r="46" spans="2:45" ht="16.5" customHeight="1">
      <c r="B46" s="186">
        <v>43520</v>
      </c>
      <c r="D46" s="181"/>
      <c r="E46" s="204"/>
      <c r="F46" s="204" t="s">
        <v>408</v>
      </c>
      <c r="G46" s="104"/>
      <c r="H46" s="291"/>
      <c r="I46" s="202"/>
      <c r="J46" s="178"/>
      <c r="K46" s="106"/>
      <c r="L46" s="106"/>
      <c r="M46" s="104"/>
      <c r="N46" s="291"/>
      <c r="O46" s="202"/>
      <c r="P46" s="181"/>
      <c r="Q46" s="106"/>
      <c r="R46" s="182" t="s">
        <v>408</v>
      </c>
      <c r="S46" s="104"/>
      <c r="T46" s="291"/>
      <c r="U46" s="202"/>
      <c r="V46" s="181"/>
      <c r="W46" s="106"/>
      <c r="X46" s="182" t="s">
        <v>408</v>
      </c>
      <c r="Y46" s="104"/>
      <c r="Z46" s="291"/>
      <c r="AA46" s="190"/>
      <c r="AB46" s="178"/>
      <c r="AC46" s="106"/>
      <c r="AD46" s="106"/>
      <c r="AE46" s="296"/>
      <c r="AF46" s="291"/>
      <c r="AG46" s="190"/>
      <c r="AH46" s="178"/>
      <c r="AI46" s="499"/>
      <c r="AJ46" s="499"/>
      <c r="AK46" s="104"/>
      <c r="AL46" s="291"/>
      <c r="AM46" s="191"/>
      <c r="AO46" s="259"/>
      <c r="AP46" s="259"/>
      <c r="AQ46" s="259"/>
      <c r="AR46" s="259"/>
      <c r="AS46" s="500"/>
    </row>
    <row r="47" spans="2:45" ht="16.5" customHeight="1" thickBot="1">
      <c r="B47" s="198"/>
      <c r="D47" s="181"/>
      <c r="E47" s="204"/>
      <c r="F47" s="204" t="s">
        <v>408</v>
      </c>
      <c r="G47" s="104"/>
      <c r="H47" s="291"/>
      <c r="I47" s="202"/>
      <c r="J47" s="178"/>
      <c r="K47" s="106"/>
      <c r="L47" s="106"/>
      <c r="M47" s="104"/>
      <c r="N47" s="291"/>
      <c r="O47" s="202"/>
      <c r="P47" s="178"/>
      <c r="Q47" s="106"/>
      <c r="R47" s="106" t="s">
        <v>408</v>
      </c>
      <c r="S47" s="104"/>
      <c r="T47" s="291"/>
      <c r="U47" s="202"/>
      <c r="V47" s="178"/>
      <c r="W47" s="106"/>
      <c r="X47" s="106" t="s">
        <v>408</v>
      </c>
      <c r="Y47" s="104"/>
      <c r="Z47" s="291"/>
      <c r="AA47" s="190"/>
      <c r="AB47" s="178"/>
      <c r="AC47" s="106"/>
      <c r="AD47" s="106"/>
      <c r="AE47" s="296"/>
      <c r="AF47" s="291"/>
      <c r="AG47" s="190"/>
      <c r="AH47" s="178"/>
      <c r="AI47" s="106"/>
      <c r="AJ47" s="106"/>
      <c r="AK47" s="104"/>
      <c r="AL47" s="291"/>
      <c r="AM47" s="191"/>
      <c r="AO47" s="259"/>
      <c r="AP47" s="259"/>
      <c r="AQ47" s="259"/>
      <c r="AR47" s="259"/>
      <c r="AS47" s="500"/>
    </row>
    <row r="48" spans="2:45" ht="16.5" customHeight="1" thickBot="1">
      <c r="B48" s="207" t="s">
        <v>414</v>
      </c>
      <c r="C48" s="208">
        <f>SUM(G48,M48,S48,Y48,AE48,AK48)</f>
        <v>1530</v>
      </c>
      <c r="D48" s="274"/>
      <c r="E48" s="210"/>
      <c r="F48" s="210" t="s">
        <v>408</v>
      </c>
      <c r="G48" s="211">
        <f>SUM(G45:G47)</f>
        <v>0</v>
      </c>
      <c r="H48" s="211"/>
      <c r="I48" s="275"/>
      <c r="J48" s="274"/>
      <c r="K48" s="210"/>
      <c r="L48" s="210"/>
      <c r="M48" s="211">
        <f>SUM(M45:M47)</f>
        <v>0</v>
      </c>
      <c r="N48" s="211"/>
      <c r="O48" s="275"/>
      <c r="P48" s="274"/>
      <c r="Q48" s="210"/>
      <c r="R48" s="210" t="s">
        <v>408</v>
      </c>
      <c r="S48" s="211">
        <f>SUM(S45:S47)</f>
        <v>0</v>
      </c>
      <c r="T48" s="211"/>
      <c r="U48" s="275"/>
      <c r="V48" s="274"/>
      <c r="W48" s="210"/>
      <c r="X48" s="210" t="s">
        <v>408</v>
      </c>
      <c r="Y48" s="211">
        <f>SUM(Y45:Y47)</f>
        <v>0</v>
      </c>
      <c r="Z48" s="211"/>
      <c r="AA48" s="275"/>
      <c r="AB48" s="274"/>
      <c r="AC48" s="210"/>
      <c r="AD48" s="210" t="s">
        <v>408</v>
      </c>
      <c r="AE48" s="211">
        <f>SUM(AE45:AE47)</f>
        <v>1530</v>
      </c>
      <c r="AF48" s="211"/>
      <c r="AG48" s="276"/>
      <c r="AH48" s="209"/>
      <c r="AI48" s="210"/>
      <c r="AJ48" s="210"/>
      <c r="AK48" s="211">
        <f>SUM(AK45:AK47)</f>
        <v>0</v>
      </c>
      <c r="AL48" s="211"/>
      <c r="AM48" s="277"/>
      <c r="AO48" s="278">
        <f>SUM(AO45:AO47)</f>
        <v>0</v>
      </c>
      <c r="AP48" s="278">
        <f>SUM(AP45:AP47)</f>
        <v>0</v>
      </c>
      <c r="AQ48" s="278">
        <f>SUM(AQ45:AQ47)</f>
        <v>0</v>
      </c>
      <c r="AR48" s="278">
        <f>SUM(AR45:AR47)</f>
        <v>0</v>
      </c>
      <c r="AS48" s="501">
        <f>SUM(AS45:AS47)</f>
        <v>0</v>
      </c>
    </row>
    <row r="49" spans="2:45" ht="15.75" customHeight="1" thickBot="1">
      <c r="B49" s="279" t="s">
        <v>415</v>
      </c>
      <c r="C49" s="280">
        <f>SUM(H49,N49,T49,Z49,AF49,AL49)</f>
        <v>0</v>
      </c>
      <c r="D49" s="281"/>
      <c r="E49" s="282"/>
      <c r="F49" s="294"/>
      <c r="G49" s="283"/>
      <c r="H49" s="284">
        <f>SUM(H45:H47)</f>
        <v>0</v>
      </c>
      <c r="I49" s="285"/>
      <c r="J49" s="281"/>
      <c r="K49" s="286"/>
      <c r="L49" s="286"/>
      <c r="M49" s="283"/>
      <c r="N49" s="284">
        <f>SUM(N45:N47)</f>
        <v>0</v>
      </c>
      <c r="O49" s="285"/>
      <c r="P49" s="281"/>
      <c r="Q49" s="286"/>
      <c r="R49" s="286" t="s">
        <v>408</v>
      </c>
      <c r="S49" s="283"/>
      <c r="T49" s="284">
        <f>SUM(T45:T47)</f>
        <v>0</v>
      </c>
      <c r="U49" s="285"/>
      <c r="V49" s="281"/>
      <c r="W49" s="286"/>
      <c r="X49" s="286" t="s">
        <v>408</v>
      </c>
      <c r="Y49" s="283"/>
      <c r="Z49" s="284">
        <f>SUM(Z45:Z47)</f>
        <v>0</v>
      </c>
      <c r="AA49" s="285"/>
      <c r="AB49" s="281"/>
      <c r="AC49" s="286"/>
      <c r="AD49" s="286" t="s">
        <v>408</v>
      </c>
      <c r="AE49" s="289">
        <f>+AS48</f>
        <v>0</v>
      </c>
      <c r="AF49" s="284">
        <f>SUM(AF45:AF47)</f>
        <v>0</v>
      </c>
      <c r="AG49" s="287"/>
      <c r="AH49" s="288"/>
      <c r="AI49" s="286"/>
      <c r="AJ49" s="286"/>
      <c r="AK49" s="289"/>
      <c r="AL49" s="284">
        <f>SUM(AL45:AL47)</f>
        <v>0</v>
      </c>
      <c r="AM49" s="290"/>
      <c r="AS49" s="502"/>
    </row>
    <row r="50" spans="2:45" ht="15.75" customHeight="1">
      <c r="B50" s="170" t="s">
        <v>176</v>
      </c>
      <c r="D50" s="181"/>
      <c r="E50" s="204"/>
      <c r="F50" s="250" t="s">
        <v>408</v>
      </c>
      <c r="G50" s="104"/>
      <c r="H50" s="291"/>
      <c r="I50" s="202"/>
      <c r="J50" s="181"/>
      <c r="K50" s="106"/>
      <c r="L50" s="182"/>
      <c r="M50" s="104"/>
      <c r="N50" s="291"/>
      <c r="O50" s="202"/>
      <c r="P50" s="181"/>
      <c r="Q50" s="106"/>
      <c r="R50" s="182" t="s">
        <v>408</v>
      </c>
      <c r="S50" s="104"/>
      <c r="T50" s="291"/>
      <c r="U50" s="202"/>
      <c r="V50" s="176" t="s">
        <v>718</v>
      </c>
      <c r="W50" s="99" t="s">
        <v>1191</v>
      </c>
      <c r="X50" s="99" t="s">
        <v>1192</v>
      </c>
      <c r="Y50" s="199">
        <v>30</v>
      </c>
      <c r="Z50" s="291"/>
      <c r="AA50" s="260"/>
      <c r="AB50" s="176" t="s">
        <v>366</v>
      </c>
      <c r="AC50" s="99" t="s">
        <v>1193</v>
      </c>
      <c r="AD50" s="99" t="s">
        <v>1194</v>
      </c>
      <c r="AE50" s="295">
        <v>1800</v>
      </c>
      <c r="AF50" s="291"/>
      <c r="AG50" s="260"/>
      <c r="AH50" s="172"/>
      <c r="AI50" s="443" t="s">
        <v>1195</v>
      </c>
      <c r="AJ50" s="443" t="s">
        <v>1196</v>
      </c>
      <c r="AK50" s="516">
        <v>0</v>
      </c>
      <c r="AL50" s="291"/>
      <c r="AM50" s="261"/>
      <c r="AO50" s="259"/>
      <c r="AP50" s="259"/>
      <c r="AQ50" s="259"/>
      <c r="AR50" s="95">
        <f>IF(Z50=0,0,IF(Z50&lt;=2000,1,IF(Z50&lt;=4000,2,IF(Z50&lt;=6000,3,4))))</f>
        <v>0</v>
      </c>
      <c r="AS50" s="495">
        <f>IF(AF50=0,0,IF(AF50&lt;=2000,1,IF(AF50&lt;=4000,2,IF(AF50&lt;=6000,3,4))))</f>
        <v>0</v>
      </c>
    </row>
    <row r="51" spans="2:45" ht="16.5" customHeight="1">
      <c r="B51" s="186">
        <v>43212</v>
      </c>
      <c r="D51" s="181"/>
      <c r="E51" s="204"/>
      <c r="F51" s="204" t="s">
        <v>408</v>
      </c>
      <c r="G51" s="104"/>
      <c r="H51" s="291"/>
      <c r="I51" s="202"/>
      <c r="J51" s="181"/>
      <c r="K51" s="106"/>
      <c r="L51" s="182"/>
      <c r="M51" s="104"/>
      <c r="N51" s="291"/>
      <c r="O51" s="202"/>
      <c r="P51" s="181"/>
      <c r="Q51" s="106"/>
      <c r="R51" s="182" t="s">
        <v>408</v>
      </c>
      <c r="S51" s="104"/>
      <c r="T51" s="291"/>
      <c r="U51" s="202"/>
      <c r="V51" s="181"/>
      <c r="W51" s="121"/>
      <c r="X51" s="121"/>
      <c r="Y51" s="105"/>
      <c r="Z51" s="291"/>
      <c r="AA51" s="260"/>
      <c r="AB51" s="176" t="s">
        <v>366</v>
      </c>
      <c r="AC51" s="100" t="s">
        <v>1197</v>
      </c>
      <c r="AD51" s="100" t="s">
        <v>1198</v>
      </c>
      <c r="AE51" s="101">
        <v>1040</v>
      </c>
      <c r="AF51" s="291"/>
      <c r="AG51" s="260"/>
      <c r="AH51" s="172"/>
      <c r="AI51" s="426" t="s">
        <v>1199</v>
      </c>
      <c r="AJ51" s="426" t="s">
        <v>1200</v>
      </c>
      <c r="AK51" s="516">
        <v>0</v>
      </c>
      <c r="AL51" s="291"/>
      <c r="AM51" s="261"/>
      <c r="AO51" s="259"/>
      <c r="AP51" s="259"/>
      <c r="AQ51" s="259"/>
      <c r="AR51" s="95"/>
      <c r="AS51" s="495">
        <f>IF(AF51=0,0,IF(AF51&lt;=2000,1,IF(AF51&lt;=4000,2,IF(AF51&lt;=6000,3,4))))</f>
        <v>0</v>
      </c>
    </row>
    <row r="52" spans="2:45" ht="16.5" customHeight="1">
      <c r="B52" s="170"/>
      <c r="D52" s="181"/>
      <c r="E52" s="204"/>
      <c r="F52" s="204" t="s">
        <v>408</v>
      </c>
      <c r="G52" s="104"/>
      <c r="H52" s="291"/>
      <c r="I52" s="202"/>
      <c r="J52" s="181"/>
      <c r="K52" s="106"/>
      <c r="L52" s="182"/>
      <c r="M52" s="104"/>
      <c r="N52" s="291"/>
      <c r="O52" s="202"/>
      <c r="P52" s="181"/>
      <c r="Q52" s="106"/>
      <c r="R52" s="182" t="s">
        <v>408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176" t="s">
        <v>366</v>
      </c>
      <c r="AC52" s="100" t="s">
        <v>1201</v>
      </c>
      <c r="AD52" s="100" t="s">
        <v>1202</v>
      </c>
      <c r="AE52" s="101">
        <v>1130</v>
      </c>
      <c r="AF52" s="291"/>
      <c r="AG52" s="260"/>
      <c r="AH52" s="172"/>
      <c r="AI52" s="426" t="s">
        <v>1203</v>
      </c>
      <c r="AJ52" s="426" t="s">
        <v>1204</v>
      </c>
      <c r="AK52" s="516">
        <v>0</v>
      </c>
      <c r="AL52" s="291"/>
      <c r="AM52" s="261"/>
      <c r="AO52" s="259"/>
      <c r="AP52" s="259"/>
      <c r="AQ52" s="259"/>
      <c r="AR52" s="259"/>
      <c r="AS52" s="495">
        <f>IF(AF52=0,0,IF(AF52&lt;=2000,1,IF(AF52&lt;=4000,2,IF(AF52&lt;=6000,3,4))))</f>
        <v>0</v>
      </c>
    </row>
    <row r="53" spans="2:45" ht="16.5" customHeight="1">
      <c r="B53" s="192"/>
      <c r="D53" s="178"/>
      <c r="E53" s="204"/>
      <c r="F53" s="204" t="s">
        <v>408</v>
      </c>
      <c r="G53" s="104"/>
      <c r="H53" s="291"/>
      <c r="I53" s="202"/>
      <c r="J53" s="178"/>
      <c r="K53" s="106"/>
      <c r="L53" s="106"/>
      <c r="M53" s="104"/>
      <c r="N53" s="291"/>
      <c r="O53" s="202"/>
      <c r="P53" s="178"/>
      <c r="Q53" s="106"/>
      <c r="R53" s="106" t="s">
        <v>408</v>
      </c>
      <c r="S53" s="104"/>
      <c r="T53" s="291"/>
      <c r="U53" s="202"/>
      <c r="V53" s="178"/>
      <c r="W53" s="106"/>
      <c r="X53" s="106"/>
      <c r="Y53" s="104"/>
      <c r="Z53" s="291"/>
      <c r="AA53" s="190"/>
      <c r="AB53" s="178"/>
      <c r="AC53" s="121"/>
      <c r="AD53" s="121"/>
      <c r="AE53" s="263"/>
      <c r="AF53" s="291"/>
      <c r="AG53" s="190"/>
      <c r="AH53" s="178"/>
      <c r="AI53" s="94"/>
      <c r="AJ53" s="94"/>
      <c r="AK53" s="104"/>
      <c r="AL53" s="291"/>
      <c r="AM53" s="191"/>
      <c r="AO53" s="259"/>
      <c r="AP53" s="259"/>
      <c r="AQ53" s="259"/>
      <c r="AR53" s="259"/>
      <c r="AS53" s="259"/>
    </row>
    <row r="54" spans="2:45" ht="16.5" customHeight="1" thickBot="1">
      <c r="B54" s="198"/>
      <c r="D54" s="181"/>
      <c r="E54" s="94"/>
      <c r="F54" s="94" t="s">
        <v>408</v>
      </c>
      <c r="G54" s="251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 t="s">
        <v>408</v>
      </c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106"/>
      <c r="AD54" s="106" t="s">
        <v>408</v>
      </c>
      <c r="AE54" s="104"/>
      <c r="AF54" s="291"/>
      <c r="AG54" s="190"/>
      <c r="AH54" s="178"/>
      <c r="AI54" s="106"/>
      <c r="AJ54" s="106"/>
      <c r="AK54" s="104"/>
      <c r="AL54" s="291"/>
      <c r="AM54" s="191"/>
      <c r="AO54" s="259"/>
      <c r="AP54" s="259"/>
      <c r="AQ54" s="259"/>
      <c r="AR54" s="259"/>
      <c r="AS54" s="259"/>
    </row>
    <row r="55" spans="2:45" ht="15.75" customHeight="1" thickBot="1">
      <c r="B55" s="207" t="s">
        <v>414</v>
      </c>
      <c r="C55" s="208">
        <f>SUM(G55,M55,S55,Y55,AE55,AK55)</f>
        <v>4000</v>
      </c>
      <c r="D55" s="209"/>
      <c r="E55" s="210"/>
      <c r="F55" s="210" t="s">
        <v>408</v>
      </c>
      <c r="G55" s="211">
        <f>SUM(G50:G54)</f>
        <v>0</v>
      </c>
      <c r="H55" s="211"/>
      <c r="I55" s="212"/>
      <c r="J55" s="209"/>
      <c r="K55" s="210"/>
      <c r="L55" s="210"/>
      <c r="M55" s="211">
        <f>SUM(M50:M54)</f>
        <v>0</v>
      </c>
      <c r="N55" s="211"/>
      <c r="O55" s="212"/>
      <c r="P55" s="209"/>
      <c r="Q55" s="210"/>
      <c r="R55" s="210" t="s">
        <v>408</v>
      </c>
      <c r="S55" s="211">
        <f>SUM(S50:S54)</f>
        <v>0</v>
      </c>
      <c r="T55" s="211"/>
      <c r="U55" s="212"/>
      <c r="V55" s="209"/>
      <c r="W55" s="210"/>
      <c r="X55" s="210"/>
      <c r="Y55" s="211">
        <f>SUM(Y50:Y54)</f>
        <v>30</v>
      </c>
      <c r="Z55" s="211"/>
      <c r="AA55" s="212"/>
      <c r="AB55" s="209"/>
      <c r="AC55" s="210"/>
      <c r="AD55" s="210" t="s">
        <v>408</v>
      </c>
      <c r="AE55" s="211">
        <f>SUM(AE50:AE54)</f>
        <v>3970</v>
      </c>
      <c r="AF55" s="211"/>
      <c r="AG55" s="213"/>
      <c r="AH55" s="209"/>
      <c r="AI55" s="210"/>
      <c r="AJ55" s="210"/>
      <c r="AK55" s="211">
        <f>SUM(AK50:AK54)</f>
        <v>0</v>
      </c>
      <c r="AL55" s="211"/>
      <c r="AM55" s="214"/>
      <c r="AO55" s="278">
        <f>SUM(AO50:AO54)</f>
        <v>0</v>
      </c>
      <c r="AP55" s="278">
        <f>SUM(AP50:AP54)</f>
        <v>0</v>
      </c>
      <c r="AQ55" s="278">
        <f>SUM(AQ50:AQ54)</f>
        <v>0</v>
      </c>
      <c r="AR55" s="278">
        <f>SUM(AR50:AR54)</f>
        <v>0</v>
      </c>
      <c r="AS55" s="278">
        <f>SUM(AS50:AS54)</f>
        <v>0</v>
      </c>
    </row>
    <row r="56" spans="2:45" ht="15.75" customHeight="1" thickBot="1">
      <c r="B56" s="216" t="s">
        <v>415</v>
      </c>
      <c r="C56" s="217">
        <f>SUM(H56,N56,T56,Z56,AF56,AL56)</f>
        <v>0</v>
      </c>
      <c r="D56" s="218"/>
      <c r="E56" s="282"/>
      <c r="F56" s="219"/>
      <c r="G56" s="283"/>
      <c r="H56" s="220">
        <f>SUM(H50:H54)</f>
        <v>0</v>
      </c>
      <c r="I56" s="221"/>
      <c r="J56" s="218"/>
      <c r="K56" s="219"/>
      <c r="L56" s="219"/>
      <c r="M56" s="297"/>
      <c r="N56" s="220">
        <f>SUM(N50:N54)</f>
        <v>0</v>
      </c>
      <c r="O56" s="221"/>
      <c r="P56" s="218"/>
      <c r="Q56" s="219"/>
      <c r="R56" s="219" t="s">
        <v>408</v>
      </c>
      <c r="S56" s="297"/>
      <c r="T56" s="220">
        <f>SUM(T50:T54)</f>
        <v>0</v>
      </c>
      <c r="U56" s="221"/>
      <c r="V56" s="218"/>
      <c r="W56" s="219"/>
      <c r="X56" s="219"/>
      <c r="Y56" s="289">
        <f>+AR55</f>
        <v>0</v>
      </c>
      <c r="Z56" s="220">
        <f>SUM(Z50:Z54)</f>
        <v>0</v>
      </c>
      <c r="AA56" s="221"/>
      <c r="AB56" s="218"/>
      <c r="AC56" s="219"/>
      <c r="AD56" s="219" t="s">
        <v>408</v>
      </c>
      <c r="AE56" s="289">
        <f>+AS55</f>
        <v>0</v>
      </c>
      <c r="AF56" s="220">
        <f>SUM(AF50:AF54)</f>
        <v>0</v>
      </c>
      <c r="AG56" s="222"/>
      <c r="AH56" s="218"/>
      <c r="AI56" s="219"/>
      <c r="AJ56" s="219"/>
      <c r="AK56" s="289"/>
      <c r="AL56" s="220">
        <f>SUM(AL50:AL54)</f>
        <v>0</v>
      </c>
      <c r="AM56" s="223"/>
    </row>
    <row r="57" spans="2:45" s="232" customFormat="1" ht="15.75" customHeight="1" thickTop="1" thickBot="1">
      <c r="B57" s="224" t="s">
        <v>416</v>
      </c>
      <c r="C57" s="225">
        <f>SUM(H57,N57,T57,Z57,AF57,AL57)</f>
        <v>0</v>
      </c>
      <c r="D57" s="226"/>
      <c r="E57" s="227"/>
      <c r="F57" s="227" t="s">
        <v>408</v>
      </c>
      <c r="G57" s="228">
        <f>SUM(G18,G28,G43,G48,G55)</f>
        <v>0</v>
      </c>
      <c r="H57" s="228">
        <f>SUM(H56,H49,H44,H29,H19)</f>
        <v>0</v>
      </c>
      <c r="I57" s="229"/>
      <c r="J57" s="226"/>
      <c r="K57" s="227"/>
      <c r="L57" s="227"/>
      <c r="M57" s="228">
        <f>SUM(M18,M28,M43,M48,M55)</f>
        <v>400</v>
      </c>
      <c r="N57" s="228">
        <f>SUM(N56,N49,N44,N29,N19)</f>
        <v>0</v>
      </c>
      <c r="O57" s="229"/>
      <c r="P57" s="226"/>
      <c r="Q57" s="227"/>
      <c r="R57" s="227" t="s">
        <v>408</v>
      </c>
      <c r="S57" s="228">
        <f>SUM(S18,S28,S43,S48,S55)</f>
        <v>0</v>
      </c>
      <c r="T57" s="228">
        <f>SUM(T56,T49,T44,T29,T19)</f>
        <v>0</v>
      </c>
      <c r="U57" s="229"/>
      <c r="V57" s="226"/>
      <c r="W57" s="227"/>
      <c r="X57" s="227"/>
      <c r="Y57" s="228">
        <f>SUM(Y18,Y28,Y43,Y48,Y55)</f>
        <v>4130</v>
      </c>
      <c r="Z57" s="228">
        <f>SUM(Z56,Z49,Z44,Z29,Z19)</f>
        <v>0</v>
      </c>
      <c r="AA57" s="229"/>
      <c r="AB57" s="226"/>
      <c r="AC57" s="227"/>
      <c r="AD57" s="227" t="s">
        <v>408</v>
      </c>
      <c r="AE57" s="228">
        <f>SUM(AE18,AE28,AE43,AE48,AE55)</f>
        <v>26230</v>
      </c>
      <c r="AF57" s="228">
        <f>SUM(AF56,AF49,AF44,AF29,AF19)</f>
        <v>0</v>
      </c>
      <c r="AG57" s="230"/>
      <c r="AH57" s="226"/>
      <c r="AI57" s="227"/>
      <c r="AJ57" s="227"/>
      <c r="AK57" s="228">
        <f>SUM(AK18,AK28,AK43,AK48,AK55)</f>
        <v>90</v>
      </c>
      <c r="AL57" s="228">
        <f>SUM(AL56,AL49,AL44,AL29,AL19)</f>
        <v>0</v>
      </c>
      <c r="AM57" s="231"/>
      <c r="AO57" s="249"/>
      <c r="AP57" s="249"/>
      <c r="AQ57" s="298"/>
      <c r="AR57" s="298"/>
      <c r="AS57" s="298"/>
    </row>
    <row r="58" spans="2:45" ht="15" customHeight="1" thickBot="1">
      <c r="B58" s="233"/>
      <c r="C58" s="234"/>
      <c r="D58" s="234"/>
      <c r="F58" s="91" t="s">
        <v>408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408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 t="s">
        <v>408</v>
      </c>
      <c r="AE58" s="385"/>
      <c r="AF58" s="385"/>
      <c r="AG58" s="385"/>
      <c r="AH58" s="234"/>
      <c r="AI58" s="385"/>
      <c r="AJ58" s="385"/>
      <c r="AK58" s="385"/>
      <c r="AL58" s="385"/>
      <c r="AM58" s="96" t="s">
        <v>899</v>
      </c>
    </row>
    <row r="59" spans="2:45" ht="15" customHeight="1">
      <c r="B59" s="235" t="s">
        <v>418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419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587" t="s">
        <v>420</v>
      </c>
      <c r="AI60" s="587"/>
      <c r="AJ60" s="587"/>
      <c r="AK60" s="587"/>
      <c r="AL60" s="587"/>
      <c r="AM60" s="618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467" t="s">
        <v>421</v>
      </c>
      <c r="AI61" s="467"/>
      <c r="AJ61" s="467"/>
      <c r="AK61" s="467"/>
      <c r="AL61" s="469"/>
      <c r="AM61" s="470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589" t="s">
        <v>422</v>
      </c>
      <c r="AI62" s="589"/>
      <c r="AJ62" s="589"/>
      <c r="AK62" s="589"/>
      <c r="AL62" s="469"/>
      <c r="AM62" s="470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468" t="s">
        <v>423</v>
      </c>
      <c r="AI63" s="472"/>
      <c r="AJ63" s="468"/>
      <c r="AK63" s="468"/>
      <c r="AL63" s="468"/>
      <c r="AM63" s="47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472" t="s">
        <v>424</v>
      </c>
      <c r="AJ64" s="472"/>
      <c r="AK64" s="472"/>
      <c r="AL64" s="472"/>
      <c r="AM64" s="473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472" t="s">
        <v>425</v>
      </c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426</v>
      </c>
      <c r="D67" s="97" t="s">
        <v>1205</v>
      </c>
      <c r="E67" s="126"/>
      <c r="F67" s="126" t="s">
        <v>408</v>
      </c>
      <c r="Q67" s="126"/>
      <c r="R67" s="91" t="s">
        <v>408</v>
      </c>
      <c r="S67" s="91" t="s">
        <v>1206</v>
      </c>
      <c r="T67" s="97"/>
      <c r="AB67" s="159"/>
      <c r="AC67" s="91" t="s">
        <v>1207</v>
      </c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</row>
    <row r="68" spans="2:39" ht="15.75" customHeight="1">
      <c r="D68" s="97" t="s">
        <v>1208</v>
      </c>
      <c r="F68" s="91" t="s">
        <v>408</v>
      </c>
      <c r="R68" s="91" t="s">
        <v>408</v>
      </c>
      <c r="S68" s="97" t="s">
        <v>1209</v>
      </c>
      <c r="T68" s="97"/>
      <c r="AC68" s="91" t="s">
        <v>1210</v>
      </c>
      <c r="AD68" s="91" t="s">
        <v>408</v>
      </c>
    </row>
    <row r="69" spans="2:39" ht="15.75" customHeight="1">
      <c r="D69" s="97" t="s">
        <v>1211</v>
      </c>
      <c r="F69" s="91" t="s">
        <v>408</v>
      </c>
      <c r="R69" s="91" t="s">
        <v>408</v>
      </c>
      <c r="S69" s="91" t="s">
        <v>1212</v>
      </c>
      <c r="AD69" s="91" t="s">
        <v>408</v>
      </c>
    </row>
    <row r="70" spans="2:39" ht="15.95" customHeight="1">
      <c r="F70" s="91" t="s">
        <v>408</v>
      </c>
      <c r="R70" s="91" t="s">
        <v>408</v>
      </c>
      <c r="S70" s="91" t="s">
        <v>1213</v>
      </c>
      <c r="W70" s="97"/>
      <c r="X70" s="97"/>
      <c r="Y70" s="97"/>
      <c r="Z70" s="97"/>
      <c r="AA70" s="97"/>
      <c r="AC70" s="97"/>
      <c r="AD70" s="97"/>
      <c r="AE70" s="97"/>
      <c r="AF70" s="97"/>
      <c r="AG70" s="97"/>
    </row>
    <row r="71" spans="2:39" ht="15.95" customHeight="1">
      <c r="F71" s="91" t="s">
        <v>408</v>
      </c>
      <c r="R71" s="91" t="s">
        <v>408</v>
      </c>
      <c r="T71" s="97"/>
      <c r="AD71" s="91" t="s">
        <v>408</v>
      </c>
    </row>
    <row r="72" spans="2:39" ht="15.95" customHeight="1">
      <c r="F72" s="91" t="s">
        <v>408</v>
      </c>
      <c r="R72" s="91" t="s">
        <v>408</v>
      </c>
      <c r="AD72" s="91" t="s">
        <v>408</v>
      </c>
    </row>
    <row r="73" spans="2:39" ht="15.95" customHeight="1">
      <c r="F73" s="91" t="s">
        <v>408</v>
      </c>
      <c r="R73" s="91" t="s">
        <v>408</v>
      </c>
      <c r="AD73" s="91" t="s">
        <v>408</v>
      </c>
    </row>
    <row r="74" spans="2:39" ht="15.95" customHeight="1">
      <c r="F74" s="91" t="s">
        <v>408</v>
      </c>
      <c r="R74" s="91" t="s">
        <v>408</v>
      </c>
      <c r="AD74" s="91" t="s">
        <v>408</v>
      </c>
    </row>
    <row r="75" spans="2:39" ht="15.95" customHeight="1">
      <c r="F75" s="91" t="s">
        <v>408</v>
      </c>
      <c r="R75" s="91" t="s">
        <v>408</v>
      </c>
      <c r="AD75" s="91" t="s">
        <v>408</v>
      </c>
    </row>
    <row r="76" spans="2:39" ht="15.95" customHeight="1">
      <c r="F76" s="91" t="s">
        <v>408</v>
      </c>
      <c r="R76" s="91" t="s">
        <v>408</v>
      </c>
      <c r="AD76" s="91" t="s">
        <v>408</v>
      </c>
    </row>
    <row r="77" spans="2:39" ht="15.95" customHeight="1">
      <c r="F77" s="91" t="s">
        <v>408</v>
      </c>
      <c r="R77" s="91" t="s">
        <v>408</v>
      </c>
      <c r="AD77" s="91" t="s">
        <v>408</v>
      </c>
    </row>
    <row r="78" spans="2:39" ht="15.95" customHeight="1">
      <c r="F78" s="91" t="s">
        <v>408</v>
      </c>
      <c r="R78" s="91" t="s">
        <v>408</v>
      </c>
      <c r="AD78" s="91" t="s">
        <v>408</v>
      </c>
    </row>
    <row r="79" spans="2:39" ht="15.95" customHeight="1">
      <c r="F79" s="91" t="s">
        <v>408</v>
      </c>
      <c r="R79" s="91" t="s">
        <v>408</v>
      </c>
      <c r="AD79" s="91" t="s">
        <v>408</v>
      </c>
    </row>
    <row r="80" spans="2:39" ht="15.95" customHeight="1">
      <c r="F80" s="91" t="s">
        <v>408</v>
      </c>
      <c r="R80" s="91" t="s">
        <v>408</v>
      </c>
      <c r="AD80" s="91" t="s">
        <v>408</v>
      </c>
    </row>
    <row r="81" spans="6:30" ht="15.95" customHeight="1">
      <c r="F81" s="91" t="s">
        <v>408</v>
      </c>
      <c r="R81" s="91" t="s">
        <v>408</v>
      </c>
      <c r="AD81" s="91" t="s">
        <v>408</v>
      </c>
    </row>
    <row r="82" spans="6:30" ht="15.95" customHeight="1">
      <c r="F82" s="91" t="s">
        <v>408</v>
      </c>
      <c r="R82" s="91" t="s">
        <v>408</v>
      </c>
      <c r="AD82" s="91" t="s">
        <v>408</v>
      </c>
    </row>
    <row r="83" spans="6:30" ht="15.95" customHeight="1">
      <c r="F83" s="91" t="s">
        <v>408</v>
      </c>
      <c r="R83" s="91" t="s">
        <v>408</v>
      </c>
      <c r="AD83" s="91" t="s">
        <v>408</v>
      </c>
    </row>
    <row r="84" spans="6:30" ht="15.95" customHeight="1">
      <c r="F84" s="91" t="s">
        <v>408</v>
      </c>
      <c r="R84" s="91" t="s">
        <v>408</v>
      </c>
      <c r="AD84" s="91" t="s">
        <v>408</v>
      </c>
    </row>
    <row r="85" spans="6:30" ht="15.95" customHeight="1">
      <c r="F85" s="91" t="s">
        <v>408</v>
      </c>
      <c r="R85" s="91" t="s">
        <v>408</v>
      </c>
      <c r="AD85" s="91" t="s">
        <v>408</v>
      </c>
    </row>
    <row r="86" spans="6:30" ht="15.95" customHeight="1">
      <c r="F86" s="91" t="s">
        <v>408</v>
      </c>
      <c r="R86" s="91" t="s">
        <v>408</v>
      </c>
      <c r="AD86" s="91" t="s">
        <v>408</v>
      </c>
    </row>
    <row r="87" spans="6:30" ht="15.95" customHeight="1">
      <c r="F87" s="91" t="s">
        <v>408</v>
      </c>
      <c r="R87" s="91" t="s">
        <v>408</v>
      </c>
      <c r="AD87" s="91" t="s">
        <v>408</v>
      </c>
    </row>
    <row r="88" spans="6:30" ht="15.95" customHeight="1">
      <c r="F88" s="91" t="s">
        <v>408</v>
      </c>
      <c r="R88" s="91" t="s">
        <v>408</v>
      </c>
      <c r="AD88" s="91" t="s">
        <v>408</v>
      </c>
    </row>
    <row r="89" spans="6:30" ht="15.95" customHeight="1">
      <c r="F89" s="91" t="s">
        <v>408</v>
      </c>
      <c r="R89" s="91" t="s">
        <v>408</v>
      </c>
      <c r="AD89" s="91" t="s">
        <v>408</v>
      </c>
    </row>
    <row r="90" spans="6:30" ht="15.95" customHeight="1">
      <c r="F90" s="91" t="s">
        <v>408</v>
      </c>
      <c r="R90" s="91" t="s">
        <v>408</v>
      </c>
      <c r="AD90" s="91" t="s">
        <v>408</v>
      </c>
    </row>
    <row r="91" spans="6:30" ht="15.95" customHeight="1">
      <c r="F91" s="91" t="s">
        <v>408</v>
      </c>
      <c r="R91" s="91" t="s">
        <v>408</v>
      </c>
      <c r="AD91" s="91" t="s">
        <v>408</v>
      </c>
    </row>
    <row r="92" spans="6:30" ht="15.95" customHeight="1">
      <c r="F92" s="91" t="s">
        <v>408</v>
      </c>
      <c r="R92" s="91" t="s">
        <v>408</v>
      </c>
      <c r="AD92" s="91" t="s">
        <v>408</v>
      </c>
    </row>
    <row r="93" spans="6:30" ht="15.95" customHeight="1">
      <c r="F93" s="91" t="s">
        <v>408</v>
      </c>
      <c r="R93" s="91" t="s">
        <v>408</v>
      </c>
      <c r="AD93" s="91" t="s">
        <v>408</v>
      </c>
    </row>
    <row r="94" spans="6:30" ht="15.95" customHeight="1">
      <c r="F94" s="91" t="s">
        <v>408</v>
      </c>
      <c r="R94" s="91" t="s">
        <v>408</v>
      </c>
      <c r="AD94" s="91" t="s">
        <v>408</v>
      </c>
    </row>
    <row r="95" spans="6:30" ht="15.95" customHeight="1">
      <c r="F95" s="91" t="s">
        <v>408</v>
      </c>
      <c r="R95" s="91" t="s">
        <v>408</v>
      </c>
      <c r="AD95" s="91" t="s">
        <v>408</v>
      </c>
    </row>
    <row r="96" spans="6:30" ht="15.95" customHeight="1">
      <c r="F96" s="91" t="s">
        <v>408</v>
      </c>
      <c r="R96" s="91" t="s">
        <v>408</v>
      </c>
      <c r="AD96" s="91" t="s">
        <v>408</v>
      </c>
    </row>
    <row r="97" spans="6:30" ht="15.95" customHeight="1">
      <c r="F97" s="91" t="s">
        <v>408</v>
      </c>
      <c r="R97" s="91" t="s">
        <v>408</v>
      </c>
      <c r="AD97" s="91" t="s">
        <v>408</v>
      </c>
    </row>
    <row r="98" spans="6:30" ht="15.95" customHeight="1">
      <c r="F98" s="91" t="s">
        <v>408</v>
      </c>
      <c r="R98" s="91" t="s">
        <v>408</v>
      </c>
      <c r="AD98" s="91" t="s">
        <v>408</v>
      </c>
    </row>
    <row r="99" spans="6:30" ht="15.95" customHeight="1">
      <c r="F99" s="91" t="s">
        <v>408</v>
      </c>
      <c r="R99" s="91" t="s">
        <v>408</v>
      </c>
      <c r="AD99" s="91" t="s">
        <v>408</v>
      </c>
    </row>
    <row r="100" spans="6:30" ht="15.95" customHeight="1">
      <c r="F100" s="91" t="s">
        <v>408</v>
      </c>
      <c r="R100" s="91" t="s">
        <v>408</v>
      </c>
      <c r="AD100" s="91" t="s">
        <v>408</v>
      </c>
    </row>
    <row r="101" spans="6:30" ht="15.95" customHeight="1">
      <c r="F101" s="91" t="s">
        <v>408</v>
      </c>
      <c r="R101" s="91" t="s">
        <v>408</v>
      </c>
      <c r="AD101" s="91" t="s">
        <v>408</v>
      </c>
    </row>
    <row r="102" spans="6:30" ht="15.95" customHeight="1">
      <c r="F102" s="91" t="s">
        <v>408</v>
      </c>
      <c r="R102" s="91" t="s">
        <v>408</v>
      </c>
      <c r="AD102" s="91" t="s">
        <v>408</v>
      </c>
    </row>
    <row r="103" spans="6:30" ht="15.95" customHeight="1">
      <c r="F103" s="91" t="s">
        <v>408</v>
      </c>
      <c r="R103" s="91" t="s">
        <v>408</v>
      </c>
      <c r="AD103" s="91" t="s">
        <v>408</v>
      </c>
    </row>
    <row r="104" spans="6:30" ht="15.95" customHeight="1">
      <c r="F104" s="91" t="s">
        <v>408</v>
      </c>
      <c r="R104" s="91" t="s">
        <v>408</v>
      </c>
      <c r="AD104" s="91" t="s">
        <v>408</v>
      </c>
    </row>
    <row r="105" spans="6:30" ht="15.95" customHeight="1">
      <c r="F105" s="91" t="s">
        <v>408</v>
      </c>
      <c r="R105" s="91" t="s">
        <v>408</v>
      </c>
      <c r="AD105" s="91" t="s">
        <v>408</v>
      </c>
    </row>
    <row r="106" spans="6:30" ht="15.95" customHeight="1">
      <c r="F106" s="91" t="s">
        <v>408</v>
      </c>
      <c r="R106" s="91" t="s">
        <v>408</v>
      </c>
      <c r="AD106" s="91" t="s">
        <v>408</v>
      </c>
    </row>
    <row r="107" spans="6:30" ht="15.95" customHeight="1">
      <c r="F107" s="91" t="s">
        <v>408</v>
      </c>
      <c r="R107" s="91" t="s">
        <v>408</v>
      </c>
      <c r="AD107" s="91" t="s">
        <v>408</v>
      </c>
    </row>
    <row r="108" spans="6:30" ht="15.95" customHeight="1">
      <c r="F108" s="91" t="s">
        <v>408</v>
      </c>
      <c r="R108" s="91" t="s">
        <v>408</v>
      </c>
      <c r="AD108" s="91" t="s">
        <v>408</v>
      </c>
    </row>
    <row r="109" spans="6:30" ht="15.95" customHeight="1">
      <c r="F109" s="91" t="s">
        <v>408</v>
      </c>
      <c r="R109" s="91" t="s">
        <v>408</v>
      </c>
      <c r="AD109" s="91" t="s">
        <v>408</v>
      </c>
    </row>
    <row r="110" spans="6:30" ht="15.95" customHeight="1">
      <c r="F110" s="91" t="s">
        <v>408</v>
      </c>
      <c r="R110" s="91" t="s">
        <v>408</v>
      </c>
      <c r="AD110" s="91" t="s">
        <v>408</v>
      </c>
    </row>
    <row r="111" spans="6:30" ht="15.95" customHeight="1">
      <c r="F111" s="91" t="s">
        <v>408</v>
      </c>
      <c r="R111" s="91" t="s">
        <v>408</v>
      </c>
      <c r="AD111" s="91" t="s">
        <v>408</v>
      </c>
    </row>
    <row r="112" spans="6:30" ht="15.95" customHeight="1">
      <c r="F112" s="91" t="s">
        <v>408</v>
      </c>
      <c r="R112" s="91" t="s">
        <v>408</v>
      </c>
      <c r="AD112" s="91" t="s">
        <v>408</v>
      </c>
    </row>
    <row r="113" spans="6:30" ht="15.95" customHeight="1">
      <c r="F113" s="91" t="s">
        <v>408</v>
      </c>
      <c r="R113" s="91" t="s">
        <v>408</v>
      </c>
      <c r="AD113" s="91" t="s">
        <v>408</v>
      </c>
    </row>
    <row r="114" spans="6:30" ht="15.95" customHeight="1">
      <c r="F114" s="91" t="s">
        <v>408</v>
      </c>
      <c r="R114" s="91" t="s">
        <v>408</v>
      </c>
      <c r="AD114" s="91" t="s">
        <v>408</v>
      </c>
    </row>
    <row r="115" spans="6:30" ht="15.95" customHeight="1">
      <c r="F115" s="91" t="s">
        <v>408</v>
      </c>
      <c r="R115" s="91" t="s">
        <v>408</v>
      </c>
      <c r="AD115" s="91" t="s">
        <v>408</v>
      </c>
    </row>
    <row r="116" spans="6:30" ht="15.95" customHeight="1">
      <c r="F116" s="91" t="s">
        <v>408</v>
      </c>
      <c r="R116" s="91" t="s">
        <v>408</v>
      </c>
      <c r="AD116" s="91" t="s">
        <v>408</v>
      </c>
    </row>
    <row r="117" spans="6:30" ht="15.95" customHeight="1">
      <c r="F117" s="91" t="s">
        <v>408</v>
      </c>
      <c r="R117" s="91" t="s">
        <v>408</v>
      </c>
      <c r="AD117" s="91" t="s">
        <v>408</v>
      </c>
    </row>
    <row r="118" spans="6:30" ht="15.95" customHeight="1">
      <c r="F118" s="91" t="s">
        <v>408</v>
      </c>
      <c r="R118" s="91" t="s">
        <v>408</v>
      </c>
      <c r="AD118" s="91" t="s">
        <v>408</v>
      </c>
    </row>
    <row r="119" spans="6:30" ht="15.95" customHeight="1">
      <c r="F119" s="91" t="s">
        <v>408</v>
      </c>
      <c r="R119" s="91" t="s">
        <v>408</v>
      </c>
      <c r="AD119" s="91" t="s">
        <v>408</v>
      </c>
    </row>
    <row r="120" spans="6:30" ht="15.95" customHeight="1">
      <c r="F120" s="91" t="s">
        <v>408</v>
      </c>
      <c r="R120" s="91" t="s">
        <v>408</v>
      </c>
      <c r="AD120" s="91" t="s">
        <v>408</v>
      </c>
    </row>
    <row r="121" spans="6:30" ht="15.95" customHeight="1">
      <c r="F121" s="91" t="s">
        <v>408</v>
      </c>
      <c r="R121" s="91" t="s">
        <v>408</v>
      </c>
      <c r="AD121" s="91" t="s">
        <v>408</v>
      </c>
    </row>
    <row r="122" spans="6:30" ht="15.95" customHeight="1">
      <c r="F122" s="91" t="s">
        <v>408</v>
      </c>
      <c r="R122" s="91" t="s">
        <v>408</v>
      </c>
      <c r="AD122" s="91" t="s">
        <v>408</v>
      </c>
    </row>
    <row r="123" spans="6:30" ht="15.95" customHeight="1">
      <c r="F123" s="91" t="s">
        <v>408</v>
      </c>
      <c r="R123" s="91" t="s">
        <v>408</v>
      </c>
      <c r="AD123" s="91" t="s">
        <v>408</v>
      </c>
    </row>
    <row r="124" spans="6:30" ht="15.95" customHeight="1">
      <c r="F124" s="91" t="s">
        <v>408</v>
      </c>
      <c r="R124" s="91" t="s">
        <v>408</v>
      </c>
      <c r="AD124" s="91" t="s">
        <v>408</v>
      </c>
    </row>
    <row r="125" spans="6:30" ht="15.95" customHeight="1">
      <c r="F125" s="91" t="s">
        <v>408</v>
      </c>
      <c r="R125" s="91" t="s">
        <v>408</v>
      </c>
      <c r="AD125" s="91" t="s">
        <v>408</v>
      </c>
    </row>
    <row r="126" spans="6:30" ht="15.95" customHeight="1">
      <c r="F126" s="91" t="s">
        <v>408</v>
      </c>
      <c r="R126" s="91" t="s">
        <v>408</v>
      </c>
      <c r="AD126" s="91" t="s">
        <v>408</v>
      </c>
    </row>
    <row r="127" spans="6:30" ht="15.95" customHeight="1">
      <c r="F127" s="91" t="s">
        <v>408</v>
      </c>
      <c r="R127" s="91" t="s">
        <v>408</v>
      </c>
      <c r="AD127" s="91" t="s">
        <v>408</v>
      </c>
    </row>
    <row r="128" spans="6:30" ht="15.95" customHeight="1">
      <c r="F128" s="91" t="s">
        <v>408</v>
      </c>
      <c r="R128" s="91" t="s">
        <v>408</v>
      </c>
      <c r="AD128" s="91" t="s">
        <v>408</v>
      </c>
    </row>
    <row r="129" spans="6:30" ht="15.95" customHeight="1">
      <c r="F129" s="91" t="s">
        <v>408</v>
      </c>
      <c r="R129" s="91" t="s">
        <v>408</v>
      </c>
      <c r="AD129" s="91" t="s">
        <v>408</v>
      </c>
    </row>
    <row r="130" spans="6:30" ht="15.95" customHeight="1">
      <c r="F130" s="91" t="s">
        <v>408</v>
      </c>
      <c r="R130" s="91" t="s">
        <v>408</v>
      </c>
      <c r="AD130" s="91" t="s">
        <v>408</v>
      </c>
    </row>
    <row r="131" spans="6:30" ht="15.95" customHeight="1">
      <c r="F131" s="91" t="s">
        <v>408</v>
      </c>
      <c r="R131" s="91" t="s">
        <v>408</v>
      </c>
      <c r="AD131" s="91" t="s">
        <v>408</v>
      </c>
    </row>
    <row r="132" spans="6:30" ht="15.95" customHeight="1">
      <c r="F132" s="91" t="s">
        <v>408</v>
      </c>
      <c r="R132" s="91" t="s">
        <v>408</v>
      </c>
      <c r="AD132" s="91" t="s">
        <v>408</v>
      </c>
    </row>
    <row r="133" spans="6:30" ht="15.95" customHeight="1">
      <c r="F133" s="91" t="s">
        <v>408</v>
      </c>
      <c r="R133" s="91" t="s">
        <v>408</v>
      </c>
      <c r="AD133" s="91" t="s">
        <v>408</v>
      </c>
    </row>
    <row r="134" spans="6:30" ht="15.95" customHeight="1">
      <c r="F134" s="91" t="s">
        <v>408</v>
      </c>
      <c r="R134" s="91" t="s">
        <v>408</v>
      </c>
      <c r="AD134" s="91" t="s">
        <v>408</v>
      </c>
    </row>
    <row r="135" spans="6:30" ht="15.95" customHeight="1">
      <c r="F135" s="91" t="s">
        <v>408</v>
      </c>
      <c r="R135" s="91" t="s">
        <v>408</v>
      </c>
      <c r="AD135" s="91" t="s">
        <v>408</v>
      </c>
    </row>
    <row r="136" spans="6:30" ht="15.95" customHeight="1">
      <c r="F136" s="91" t="s">
        <v>408</v>
      </c>
      <c r="R136" s="91" t="s">
        <v>408</v>
      </c>
      <c r="AD136" s="91" t="s">
        <v>408</v>
      </c>
    </row>
    <row r="137" spans="6:30" ht="15.95" customHeight="1">
      <c r="F137" s="91" t="s">
        <v>408</v>
      </c>
      <c r="R137" s="91" t="s">
        <v>408</v>
      </c>
      <c r="AD137" s="91" t="s">
        <v>408</v>
      </c>
    </row>
    <row r="138" spans="6:30" ht="15.95" customHeight="1">
      <c r="F138" s="91" t="s">
        <v>408</v>
      </c>
      <c r="R138" s="91" t="s">
        <v>408</v>
      </c>
      <c r="AD138" s="91" t="s">
        <v>408</v>
      </c>
    </row>
    <row r="139" spans="6:30" ht="15.95" customHeight="1">
      <c r="F139" s="91" t="s">
        <v>408</v>
      </c>
      <c r="R139" s="91" t="s">
        <v>408</v>
      </c>
      <c r="AD139" s="91" t="s">
        <v>408</v>
      </c>
    </row>
    <row r="140" spans="6:30" ht="15.95" customHeight="1">
      <c r="F140" s="91" t="s">
        <v>408</v>
      </c>
      <c r="R140" s="91" t="s">
        <v>408</v>
      </c>
      <c r="AD140" s="91" t="s">
        <v>408</v>
      </c>
    </row>
    <row r="141" spans="6:30" ht="15.95" customHeight="1">
      <c r="F141" s="91" t="s">
        <v>408</v>
      </c>
      <c r="R141" s="91" t="s">
        <v>408</v>
      </c>
      <c r="AD141" s="91" t="s">
        <v>408</v>
      </c>
    </row>
    <row r="142" spans="6:30" ht="15.95" customHeight="1">
      <c r="F142" s="91" t="s">
        <v>408</v>
      </c>
      <c r="R142" s="91" t="s">
        <v>408</v>
      </c>
      <c r="AD142" s="91" t="s">
        <v>408</v>
      </c>
    </row>
    <row r="143" spans="6:30" ht="15.95" customHeight="1">
      <c r="F143" s="91" t="s">
        <v>408</v>
      </c>
      <c r="R143" s="91" t="s">
        <v>408</v>
      </c>
      <c r="AD143" s="91" t="s">
        <v>408</v>
      </c>
    </row>
    <row r="144" spans="6:30" ht="15.95" customHeight="1">
      <c r="F144" s="91" t="s">
        <v>408</v>
      </c>
      <c r="R144" s="91" t="s">
        <v>408</v>
      </c>
      <c r="AD144" s="91" t="s">
        <v>408</v>
      </c>
    </row>
    <row r="145" spans="6:30" ht="15.95" customHeight="1">
      <c r="F145" s="91" t="s">
        <v>408</v>
      </c>
      <c r="R145" s="91" t="s">
        <v>408</v>
      </c>
      <c r="AD145" s="91" t="s">
        <v>408</v>
      </c>
    </row>
    <row r="146" spans="6:30" ht="15.95" customHeight="1">
      <c r="F146" s="91" t="s">
        <v>408</v>
      </c>
      <c r="R146" s="91" t="s">
        <v>408</v>
      </c>
      <c r="AD146" s="91" t="s">
        <v>408</v>
      </c>
    </row>
    <row r="147" spans="6:30" ht="15.95" customHeight="1">
      <c r="F147" s="91" t="s">
        <v>408</v>
      </c>
      <c r="R147" s="91" t="s">
        <v>408</v>
      </c>
      <c r="AD147" s="91" t="s">
        <v>408</v>
      </c>
    </row>
    <row r="148" spans="6:30" ht="15.95" customHeight="1">
      <c r="F148" s="91" t="s">
        <v>408</v>
      </c>
      <c r="R148" s="91" t="s">
        <v>408</v>
      </c>
      <c r="AD148" s="91" t="s">
        <v>408</v>
      </c>
    </row>
    <row r="149" spans="6:30" ht="15.95" customHeight="1">
      <c r="F149" s="91" t="s">
        <v>408</v>
      </c>
      <c r="R149" s="91" t="s">
        <v>408</v>
      </c>
      <c r="AD149" s="91" t="s">
        <v>408</v>
      </c>
    </row>
    <row r="150" spans="6:30" ht="15.95" customHeight="1">
      <c r="F150" s="91" t="s">
        <v>408</v>
      </c>
      <c r="R150" s="91" t="s">
        <v>408</v>
      </c>
      <c r="AD150" s="91" t="s">
        <v>408</v>
      </c>
    </row>
    <row r="151" spans="6:30" ht="15.95" customHeight="1">
      <c r="F151" s="91" t="s">
        <v>408</v>
      </c>
      <c r="R151" s="91" t="s">
        <v>408</v>
      </c>
      <c r="AD151" s="91" t="s">
        <v>408</v>
      </c>
    </row>
    <row r="152" spans="6:30" ht="15.95" customHeight="1">
      <c r="F152" s="91" t="s">
        <v>408</v>
      </c>
      <c r="R152" s="91" t="s">
        <v>408</v>
      </c>
      <c r="AD152" s="91" t="s">
        <v>408</v>
      </c>
    </row>
    <row r="153" spans="6:30" ht="15.95" customHeight="1">
      <c r="F153" s="91" t="s">
        <v>408</v>
      </c>
      <c r="R153" s="91" t="s">
        <v>408</v>
      </c>
      <c r="AD153" s="91" t="s">
        <v>408</v>
      </c>
    </row>
    <row r="154" spans="6:30" ht="15.95" customHeight="1">
      <c r="F154" s="91" t="s">
        <v>408</v>
      </c>
      <c r="R154" s="91" t="s">
        <v>408</v>
      </c>
      <c r="AD154" s="91" t="s">
        <v>408</v>
      </c>
    </row>
    <row r="155" spans="6:30" ht="15.95" customHeight="1">
      <c r="F155" s="91" t="s">
        <v>408</v>
      </c>
      <c r="R155" s="91" t="s">
        <v>408</v>
      </c>
      <c r="AD155" s="91" t="s">
        <v>408</v>
      </c>
    </row>
    <row r="156" spans="6:30" ht="15.95" customHeight="1">
      <c r="F156" s="91" t="s">
        <v>408</v>
      </c>
      <c r="R156" s="91" t="s">
        <v>408</v>
      </c>
      <c r="AD156" s="91" t="s">
        <v>408</v>
      </c>
    </row>
    <row r="157" spans="6:30" ht="15.95" customHeight="1">
      <c r="F157" s="91" t="s">
        <v>408</v>
      </c>
      <c r="R157" s="91" t="s">
        <v>408</v>
      </c>
      <c r="AD157" s="91" t="s">
        <v>408</v>
      </c>
    </row>
    <row r="158" spans="6:30" ht="15.95" customHeight="1">
      <c r="F158" s="91" t="s">
        <v>408</v>
      </c>
      <c r="R158" s="91" t="s">
        <v>408</v>
      </c>
      <c r="AD158" s="91" t="s">
        <v>408</v>
      </c>
    </row>
    <row r="159" spans="6:30" ht="15.95" customHeight="1">
      <c r="F159" s="91" t="s">
        <v>408</v>
      </c>
      <c r="R159" s="91" t="s">
        <v>408</v>
      </c>
      <c r="AD159" s="91" t="s">
        <v>408</v>
      </c>
    </row>
    <row r="160" spans="6:30" ht="15.95" customHeight="1">
      <c r="F160" s="91" t="s">
        <v>408</v>
      </c>
      <c r="R160" s="91" t="s">
        <v>408</v>
      </c>
      <c r="AD160" s="91" t="s">
        <v>408</v>
      </c>
    </row>
    <row r="161" spans="6:30" ht="15.95" customHeight="1">
      <c r="F161" s="91" t="s">
        <v>408</v>
      </c>
      <c r="R161" s="91" t="s">
        <v>408</v>
      </c>
      <c r="AD161" s="91" t="s">
        <v>408</v>
      </c>
    </row>
    <row r="162" spans="6:30" ht="15.95" customHeight="1">
      <c r="F162" s="91" t="s">
        <v>408</v>
      </c>
      <c r="R162" s="91" t="s">
        <v>408</v>
      </c>
      <c r="AD162" s="91" t="s">
        <v>408</v>
      </c>
    </row>
    <row r="163" spans="6:30" ht="15.95" customHeight="1">
      <c r="F163" s="91" t="s">
        <v>408</v>
      </c>
      <c r="R163" s="91" t="s">
        <v>408</v>
      </c>
      <c r="AD163" s="91" t="s">
        <v>408</v>
      </c>
    </row>
    <row r="164" spans="6:30" ht="15.95" customHeight="1">
      <c r="F164" s="91" t="s">
        <v>408</v>
      </c>
      <c r="R164" s="91" t="s">
        <v>408</v>
      </c>
      <c r="AD164" s="91" t="s">
        <v>408</v>
      </c>
    </row>
    <row r="165" spans="6:30" ht="15.95" customHeight="1">
      <c r="F165" s="91" t="s">
        <v>408</v>
      </c>
      <c r="R165" s="91" t="s">
        <v>408</v>
      </c>
      <c r="AD165" s="91" t="s">
        <v>408</v>
      </c>
    </row>
    <row r="166" spans="6:30" ht="15.95" customHeight="1">
      <c r="F166" s="91" t="s">
        <v>408</v>
      </c>
      <c r="R166" s="91" t="s">
        <v>408</v>
      </c>
      <c r="AD166" s="91" t="s">
        <v>408</v>
      </c>
    </row>
    <row r="167" spans="6:30" ht="15.95" customHeight="1">
      <c r="F167" s="91" t="s">
        <v>408</v>
      </c>
      <c r="R167" s="91" t="s">
        <v>408</v>
      </c>
      <c r="AD167" s="91" t="s">
        <v>408</v>
      </c>
    </row>
    <row r="168" spans="6:30" ht="15.95" customHeight="1">
      <c r="F168" s="91" t="s">
        <v>408</v>
      </c>
      <c r="R168" s="91" t="s">
        <v>408</v>
      </c>
      <c r="AD168" s="91" t="s">
        <v>408</v>
      </c>
    </row>
    <row r="169" spans="6:30" ht="15.95" customHeight="1">
      <c r="F169" s="91" t="s">
        <v>408</v>
      </c>
      <c r="R169" s="91" t="s">
        <v>408</v>
      </c>
      <c r="AD169" s="91" t="s">
        <v>408</v>
      </c>
    </row>
    <row r="170" spans="6:30" ht="15.95" customHeight="1">
      <c r="F170" s="91" t="s">
        <v>408</v>
      </c>
      <c r="R170" s="91" t="s">
        <v>408</v>
      </c>
      <c r="AD170" s="91" t="s">
        <v>408</v>
      </c>
    </row>
    <row r="171" spans="6:30" ht="15.95" customHeight="1">
      <c r="F171" s="91" t="s">
        <v>408</v>
      </c>
      <c r="R171" s="91" t="s">
        <v>408</v>
      </c>
      <c r="AD171" s="91" t="s">
        <v>408</v>
      </c>
    </row>
    <row r="172" spans="6:30" ht="15.95" customHeight="1">
      <c r="F172" s="91" t="s">
        <v>408</v>
      </c>
      <c r="R172" s="91" t="s">
        <v>408</v>
      </c>
      <c r="AD172" s="91" t="s">
        <v>408</v>
      </c>
    </row>
    <row r="173" spans="6:30" ht="15.95" customHeight="1">
      <c r="F173" s="91" t="s">
        <v>408</v>
      </c>
      <c r="R173" s="91" t="s">
        <v>408</v>
      </c>
      <c r="AD173" s="91" t="s">
        <v>408</v>
      </c>
    </row>
    <row r="174" spans="6:30" ht="15.95" customHeight="1">
      <c r="F174" s="91" t="s">
        <v>408</v>
      </c>
      <c r="R174" s="91" t="s">
        <v>408</v>
      </c>
      <c r="AD174" s="91" t="s">
        <v>408</v>
      </c>
    </row>
    <row r="175" spans="6:30" ht="15.95" customHeight="1">
      <c r="F175" s="91" t="s">
        <v>408</v>
      </c>
      <c r="R175" s="91" t="s">
        <v>408</v>
      </c>
      <c r="AD175" s="91" t="s">
        <v>408</v>
      </c>
    </row>
    <row r="176" spans="6:30" ht="15.95" customHeight="1">
      <c r="F176" s="91" t="s">
        <v>408</v>
      </c>
      <c r="R176" s="91" t="s">
        <v>408</v>
      </c>
      <c r="AD176" s="91" t="s">
        <v>408</v>
      </c>
    </row>
    <row r="177" spans="6:30" ht="15.95" customHeight="1">
      <c r="F177" s="91" t="s">
        <v>408</v>
      </c>
      <c r="R177" s="91" t="s">
        <v>408</v>
      </c>
      <c r="AD177" s="91" t="s">
        <v>408</v>
      </c>
    </row>
    <row r="178" spans="6:30" ht="15.95" customHeight="1">
      <c r="F178" s="91" t="s">
        <v>408</v>
      </c>
      <c r="R178" s="91" t="s">
        <v>408</v>
      </c>
      <c r="AD178" s="91" t="s">
        <v>408</v>
      </c>
    </row>
    <row r="179" spans="6:30" ht="15.95" customHeight="1">
      <c r="F179" s="91" t="s">
        <v>408</v>
      </c>
      <c r="R179" s="91" t="s">
        <v>408</v>
      </c>
      <c r="AD179" s="91" t="s">
        <v>408</v>
      </c>
    </row>
    <row r="180" spans="6:30" ht="15.95" customHeight="1">
      <c r="F180" s="91" t="s">
        <v>408</v>
      </c>
      <c r="R180" s="91" t="s">
        <v>408</v>
      </c>
      <c r="AD180" s="91" t="s">
        <v>408</v>
      </c>
    </row>
    <row r="181" spans="6:30" ht="15.95" customHeight="1">
      <c r="F181" s="91" t="s">
        <v>408</v>
      </c>
      <c r="R181" s="91" t="s">
        <v>408</v>
      </c>
      <c r="AD181" s="91" t="s">
        <v>408</v>
      </c>
    </row>
    <row r="182" spans="6:30" ht="15.95" customHeight="1">
      <c r="F182" s="91" t="s">
        <v>408</v>
      </c>
      <c r="R182" s="91" t="s">
        <v>408</v>
      </c>
      <c r="AD182" s="91" t="s">
        <v>408</v>
      </c>
    </row>
    <row r="183" spans="6:30" ht="15.95" customHeight="1">
      <c r="F183" s="91" t="s">
        <v>408</v>
      </c>
      <c r="R183" s="91" t="s">
        <v>408</v>
      </c>
      <c r="AD183" s="91" t="s">
        <v>408</v>
      </c>
    </row>
    <row r="184" spans="6:30" ht="15.95" customHeight="1">
      <c r="F184" s="91" t="s">
        <v>408</v>
      </c>
      <c r="R184" s="91" t="s">
        <v>408</v>
      </c>
      <c r="AD184" s="91" t="s">
        <v>408</v>
      </c>
    </row>
    <row r="185" spans="6:30" ht="15.95" customHeight="1">
      <c r="F185" s="91" t="s">
        <v>408</v>
      </c>
      <c r="R185" s="91" t="s">
        <v>408</v>
      </c>
      <c r="AD185" s="91" t="s">
        <v>408</v>
      </c>
    </row>
    <row r="186" spans="6:30" ht="15.95" customHeight="1">
      <c r="F186" s="91" t="s">
        <v>408</v>
      </c>
      <c r="R186" s="91" t="s">
        <v>408</v>
      </c>
      <c r="AD186" s="91" t="s">
        <v>408</v>
      </c>
    </row>
    <row r="187" spans="6:30" ht="15.95" customHeight="1">
      <c r="F187" s="91" t="s">
        <v>408</v>
      </c>
      <c r="R187" s="91" t="s">
        <v>408</v>
      </c>
      <c r="AD187" s="91" t="s">
        <v>408</v>
      </c>
    </row>
    <row r="188" spans="6:30" ht="15.95" customHeight="1">
      <c r="F188" s="91" t="s">
        <v>408</v>
      </c>
      <c r="R188" s="91" t="s">
        <v>408</v>
      </c>
      <c r="AD188" s="91" t="s">
        <v>408</v>
      </c>
    </row>
    <row r="189" spans="6:30" ht="15.95" customHeight="1">
      <c r="F189" s="91" t="s">
        <v>408</v>
      </c>
      <c r="R189" s="91" t="s">
        <v>408</v>
      </c>
      <c r="AD189" s="91" t="s">
        <v>408</v>
      </c>
    </row>
    <row r="190" spans="6:30" ht="15.95" customHeight="1">
      <c r="F190" s="91" t="s">
        <v>408</v>
      </c>
      <c r="R190" s="91" t="s">
        <v>408</v>
      </c>
      <c r="AD190" s="91" t="s">
        <v>408</v>
      </c>
    </row>
    <row r="191" spans="6:30" ht="15.95" customHeight="1">
      <c r="F191" s="91" t="s">
        <v>408</v>
      </c>
      <c r="R191" s="91" t="s">
        <v>408</v>
      </c>
      <c r="AD191" s="91" t="s">
        <v>408</v>
      </c>
    </row>
    <row r="192" spans="6:30" ht="15.95" customHeight="1">
      <c r="F192" s="91" t="s">
        <v>408</v>
      </c>
      <c r="R192" s="91" t="s">
        <v>408</v>
      </c>
      <c r="AD192" s="91" t="s">
        <v>408</v>
      </c>
    </row>
    <row r="193" spans="6:30" ht="15.95" customHeight="1">
      <c r="F193" s="91" t="s">
        <v>408</v>
      </c>
      <c r="R193" s="91" t="s">
        <v>408</v>
      </c>
      <c r="AD193" s="91" t="s">
        <v>408</v>
      </c>
    </row>
    <row r="194" spans="6:30" ht="15.95" customHeight="1">
      <c r="F194" s="91" t="s">
        <v>408</v>
      </c>
      <c r="R194" s="91" t="s">
        <v>408</v>
      </c>
      <c r="AD194" s="91" t="s">
        <v>408</v>
      </c>
    </row>
    <row r="195" spans="6:30" ht="15.95" customHeight="1">
      <c r="F195" s="91" t="s">
        <v>408</v>
      </c>
      <c r="R195" s="91" t="s">
        <v>408</v>
      </c>
      <c r="AD195" s="91" t="s">
        <v>408</v>
      </c>
    </row>
    <row r="196" spans="6:30" ht="15.95" customHeight="1">
      <c r="F196" s="91" t="s">
        <v>408</v>
      </c>
      <c r="R196" s="91" t="s">
        <v>408</v>
      </c>
      <c r="AD196" s="91" t="s">
        <v>408</v>
      </c>
    </row>
    <row r="197" spans="6:30" ht="15.95" customHeight="1">
      <c r="F197" s="91" t="s">
        <v>408</v>
      </c>
      <c r="R197" s="91" t="s">
        <v>408</v>
      </c>
      <c r="AD197" s="91" t="s">
        <v>408</v>
      </c>
    </row>
    <row r="198" spans="6:30" ht="15.95" customHeight="1">
      <c r="F198" s="91" t="s">
        <v>408</v>
      </c>
      <c r="R198" s="91" t="s">
        <v>408</v>
      </c>
      <c r="AD198" s="91" t="s">
        <v>408</v>
      </c>
    </row>
    <row r="199" spans="6:30" ht="15.95" customHeight="1">
      <c r="F199" s="91" t="s">
        <v>408</v>
      </c>
      <c r="R199" s="91" t="s">
        <v>408</v>
      </c>
      <c r="AD199" s="91" t="s">
        <v>408</v>
      </c>
    </row>
    <row r="200" spans="6:30" ht="15.95" customHeight="1">
      <c r="F200" s="91" t="s">
        <v>408</v>
      </c>
      <c r="R200" s="91" t="s">
        <v>408</v>
      </c>
      <c r="AD200" s="91" t="s">
        <v>408</v>
      </c>
    </row>
    <row r="201" spans="6:30" ht="15.95" customHeight="1">
      <c r="F201" s="91" t="s">
        <v>408</v>
      </c>
      <c r="R201" s="91" t="s">
        <v>408</v>
      </c>
      <c r="AD201" s="91" t="s">
        <v>408</v>
      </c>
    </row>
    <row r="202" spans="6:30" ht="15.95" customHeight="1">
      <c r="F202" s="91" t="s">
        <v>408</v>
      </c>
      <c r="R202" s="91" t="s">
        <v>408</v>
      </c>
      <c r="AD202" s="91" t="s">
        <v>408</v>
      </c>
    </row>
    <row r="203" spans="6:30" ht="15.95" customHeight="1">
      <c r="F203" s="91" t="s">
        <v>408</v>
      </c>
      <c r="R203" s="91" t="s">
        <v>408</v>
      </c>
      <c r="AD203" s="91" t="s">
        <v>408</v>
      </c>
    </row>
    <row r="204" spans="6:30" ht="15.95" customHeight="1">
      <c r="F204" s="91" t="s">
        <v>408</v>
      </c>
      <c r="R204" s="91" t="s">
        <v>408</v>
      </c>
      <c r="AD204" s="91" t="s">
        <v>408</v>
      </c>
    </row>
    <row r="205" spans="6:30" ht="15.95" customHeight="1">
      <c r="F205" s="91" t="s">
        <v>408</v>
      </c>
      <c r="R205" s="91" t="s">
        <v>408</v>
      </c>
      <c r="AD205" s="91" t="s">
        <v>408</v>
      </c>
    </row>
    <row r="206" spans="6:30" ht="15.95" customHeight="1">
      <c r="F206" s="91" t="s">
        <v>408</v>
      </c>
      <c r="R206" s="91" t="s">
        <v>408</v>
      </c>
      <c r="AD206" s="91" t="s">
        <v>408</v>
      </c>
    </row>
    <row r="207" spans="6:30" ht="15.95" customHeight="1">
      <c r="F207" s="91" t="s">
        <v>408</v>
      </c>
      <c r="R207" s="91" t="s">
        <v>408</v>
      </c>
      <c r="AD207" s="91" t="s">
        <v>408</v>
      </c>
    </row>
    <row r="208" spans="6:30" ht="15.95" customHeight="1">
      <c r="F208" s="91" t="s">
        <v>408</v>
      </c>
      <c r="R208" s="91" t="s">
        <v>408</v>
      </c>
      <c r="AD208" s="91" t="s">
        <v>408</v>
      </c>
    </row>
    <row r="209" spans="6:30" ht="15.95" customHeight="1">
      <c r="F209" s="91" t="s">
        <v>408</v>
      </c>
      <c r="R209" s="91" t="s">
        <v>408</v>
      </c>
      <c r="AD209" s="91" t="s">
        <v>408</v>
      </c>
    </row>
    <row r="210" spans="6:30" ht="15.95" customHeight="1">
      <c r="F210" s="91" t="s">
        <v>408</v>
      </c>
      <c r="R210" s="91" t="s">
        <v>408</v>
      </c>
      <c r="AD210" s="91" t="s">
        <v>408</v>
      </c>
    </row>
    <row r="211" spans="6:30" ht="15.95" customHeight="1">
      <c r="F211" s="91" t="s">
        <v>408</v>
      </c>
      <c r="R211" s="91" t="s">
        <v>408</v>
      </c>
      <c r="AD211" s="91" t="s">
        <v>408</v>
      </c>
    </row>
    <row r="212" spans="6:30" ht="15.95" customHeight="1">
      <c r="F212" s="91" t="s">
        <v>408</v>
      </c>
      <c r="R212" s="91" t="s">
        <v>408</v>
      </c>
      <c r="AD212" s="91" t="s">
        <v>408</v>
      </c>
    </row>
    <row r="213" spans="6:30" ht="15.95" customHeight="1">
      <c r="F213" s="91" t="s">
        <v>408</v>
      </c>
      <c r="R213" s="91" t="s">
        <v>408</v>
      </c>
      <c r="AD213" s="91" t="s">
        <v>408</v>
      </c>
    </row>
    <row r="214" spans="6:30" ht="15.95" customHeight="1">
      <c r="F214" s="91" t="s">
        <v>408</v>
      </c>
      <c r="R214" s="91" t="s">
        <v>408</v>
      </c>
      <c r="AD214" s="91" t="s">
        <v>408</v>
      </c>
    </row>
    <row r="215" spans="6:30" ht="15.95" customHeight="1">
      <c r="F215" s="91" t="s">
        <v>408</v>
      </c>
      <c r="R215" s="91" t="s">
        <v>408</v>
      </c>
      <c r="AD215" s="91" t="s">
        <v>408</v>
      </c>
    </row>
    <row r="216" spans="6:30" ht="15.95" customHeight="1">
      <c r="F216" s="91" t="s">
        <v>408</v>
      </c>
      <c r="R216" s="91" t="s">
        <v>408</v>
      </c>
      <c r="AD216" s="91" t="s">
        <v>408</v>
      </c>
    </row>
    <row r="217" spans="6:30" ht="15.95" customHeight="1">
      <c r="F217" s="91" t="s">
        <v>408</v>
      </c>
      <c r="R217" s="91" t="s">
        <v>408</v>
      </c>
      <c r="AD217" s="91" t="s">
        <v>408</v>
      </c>
    </row>
    <row r="218" spans="6:30" ht="15.95" customHeight="1">
      <c r="F218" s="91" t="s">
        <v>408</v>
      </c>
      <c r="R218" s="91" t="s">
        <v>408</v>
      </c>
      <c r="AD218" s="91" t="s">
        <v>408</v>
      </c>
    </row>
    <row r="219" spans="6:30" ht="15.95" customHeight="1">
      <c r="F219" s="91" t="s">
        <v>408</v>
      </c>
      <c r="R219" s="91" t="s">
        <v>408</v>
      </c>
      <c r="AD219" s="91" t="s">
        <v>408</v>
      </c>
    </row>
    <row r="220" spans="6:30" ht="15.95" customHeight="1">
      <c r="F220" s="91" t="s">
        <v>408</v>
      </c>
      <c r="R220" s="91" t="s">
        <v>408</v>
      </c>
      <c r="AD220" s="91" t="s">
        <v>408</v>
      </c>
    </row>
    <row r="221" spans="6:30" ht="15.95" customHeight="1">
      <c r="F221" s="91" t="s">
        <v>408</v>
      </c>
      <c r="R221" s="91" t="s">
        <v>408</v>
      </c>
      <c r="AD221" s="91" t="s">
        <v>408</v>
      </c>
    </row>
    <row r="222" spans="6:30" ht="15.95" customHeight="1">
      <c r="F222" s="91" t="s">
        <v>408</v>
      </c>
      <c r="R222" s="91" t="s">
        <v>408</v>
      </c>
      <c r="AD222" s="91" t="s">
        <v>408</v>
      </c>
    </row>
    <row r="223" spans="6:30" ht="15.95" customHeight="1">
      <c r="F223" s="91" t="s">
        <v>408</v>
      </c>
      <c r="R223" s="91" t="s">
        <v>408</v>
      </c>
      <c r="AD223" s="91" t="s">
        <v>408</v>
      </c>
    </row>
    <row r="224" spans="6:30" ht="15.95" customHeight="1">
      <c r="F224" s="91" t="s">
        <v>408</v>
      </c>
      <c r="R224" s="91" t="s">
        <v>408</v>
      </c>
      <c r="AD224" s="91" t="s">
        <v>408</v>
      </c>
    </row>
    <row r="225" spans="6:30" ht="15.95" customHeight="1">
      <c r="F225" s="91" t="s">
        <v>408</v>
      </c>
      <c r="R225" s="91" t="s">
        <v>408</v>
      </c>
      <c r="AD225" s="91" t="s">
        <v>408</v>
      </c>
    </row>
    <row r="226" spans="6:30" ht="15.95" customHeight="1">
      <c r="F226" s="91" t="s">
        <v>408</v>
      </c>
      <c r="R226" s="91" t="s">
        <v>408</v>
      </c>
      <c r="AD226" s="91" t="s">
        <v>408</v>
      </c>
    </row>
    <row r="227" spans="6:30" ht="15.95" customHeight="1">
      <c r="F227" s="91" t="s">
        <v>408</v>
      </c>
      <c r="R227" s="91" t="s">
        <v>408</v>
      </c>
      <c r="AD227" s="91" t="s">
        <v>408</v>
      </c>
    </row>
    <row r="228" spans="6:30" ht="15.95" customHeight="1">
      <c r="F228" s="91" t="s">
        <v>408</v>
      </c>
      <c r="R228" s="91" t="s">
        <v>408</v>
      </c>
      <c r="AD228" s="91" t="s">
        <v>408</v>
      </c>
    </row>
    <row r="229" spans="6:30" ht="15.95" customHeight="1">
      <c r="F229" s="91" t="s">
        <v>408</v>
      </c>
      <c r="R229" s="91" t="s">
        <v>408</v>
      </c>
      <c r="AD229" s="91" t="s">
        <v>408</v>
      </c>
    </row>
    <row r="230" spans="6:30" ht="15.95" customHeight="1">
      <c r="F230" s="91" t="s">
        <v>408</v>
      </c>
      <c r="R230" s="91" t="s">
        <v>408</v>
      </c>
      <c r="AD230" s="91" t="s">
        <v>408</v>
      </c>
    </row>
    <row r="231" spans="6:30" ht="15.95" customHeight="1">
      <c r="F231" s="91" t="s">
        <v>408</v>
      </c>
      <c r="R231" s="91" t="s">
        <v>408</v>
      </c>
      <c r="AD231" s="91" t="s">
        <v>408</v>
      </c>
    </row>
    <row r="232" spans="6:30" ht="15.95" customHeight="1">
      <c r="F232" s="91" t="s">
        <v>408</v>
      </c>
      <c r="R232" s="91" t="s">
        <v>408</v>
      </c>
      <c r="AD232" s="91" t="s">
        <v>408</v>
      </c>
    </row>
    <row r="233" spans="6:30" ht="15.95" customHeight="1">
      <c r="F233" s="91" t="s">
        <v>408</v>
      </c>
      <c r="R233" s="91" t="s">
        <v>408</v>
      </c>
      <c r="AD233" s="91" t="s">
        <v>408</v>
      </c>
    </row>
    <row r="234" spans="6:30" ht="15.95" customHeight="1">
      <c r="F234" s="91" t="s">
        <v>408</v>
      </c>
      <c r="R234" s="91" t="s">
        <v>408</v>
      </c>
      <c r="AD234" s="91" t="s">
        <v>408</v>
      </c>
    </row>
    <row r="235" spans="6:30" ht="15.95" customHeight="1">
      <c r="F235" s="91" t="s">
        <v>408</v>
      </c>
      <c r="R235" s="91" t="s">
        <v>408</v>
      </c>
      <c r="AD235" s="91" t="s">
        <v>408</v>
      </c>
    </row>
    <row r="236" spans="6:30" ht="15.95" customHeight="1">
      <c r="F236" s="91" t="s">
        <v>408</v>
      </c>
      <c r="R236" s="91" t="s">
        <v>408</v>
      </c>
      <c r="AD236" s="91" t="s">
        <v>408</v>
      </c>
    </row>
    <row r="237" spans="6:30" ht="15.95" customHeight="1">
      <c r="F237" s="91" t="s">
        <v>408</v>
      </c>
      <c r="R237" s="91" t="s">
        <v>408</v>
      </c>
      <c r="AD237" s="91" t="s">
        <v>408</v>
      </c>
    </row>
    <row r="238" spans="6:30" ht="15.95" customHeight="1">
      <c r="F238" s="91" t="s">
        <v>408</v>
      </c>
      <c r="R238" s="91" t="s">
        <v>408</v>
      </c>
      <c r="AD238" s="91" t="s">
        <v>408</v>
      </c>
    </row>
    <row r="239" spans="6:30" ht="15.95" customHeight="1">
      <c r="F239" s="91" t="s">
        <v>408</v>
      </c>
      <c r="R239" s="91" t="s">
        <v>408</v>
      </c>
      <c r="AD239" s="91" t="s">
        <v>408</v>
      </c>
    </row>
    <row r="240" spans="6:30" ht="15.95" customHeight="1">
      <c r="F240" s="91" t="s">
        <v>408</v>
      </c>
      <c r="R240" s="91" t="s">
        <v>408</v>
      </c>
      <c r="AD240" s="91" t="s">
        <v>408</v>
      </c>
    </row>
    <row r="241" spans="6:30" ht="15.95" customHeight="1">
      <c r="F241" s="91" t="s">
        <v>408</v>
      </c>
      <c r="R241" s="91" t="s">
        <v>408</v>
      </c>
      <c r="AD241" s="91" t="s">
        <v>408</v>
      </c>
    </row>
    <row r="242" spans="6:30" ht="15.95" customHeight="1">
      <c r="F242" s="91" t="s">
        <v>408</v>
      </c>
      <c r="R242" s="91" t="s">
        <v>408</v>
      </c>
      <c r="AD242" s="91" t="s">
        <v>408</v>
      </c>
    </row>
    <row r="243" spans="6:30" ht="15.95" customHeight="1">
      <c r="F243" s="91" t="s">
        <v>408</v>
      </c>
      <c r="R243" s="91" t="s">
        <v>408</v>
      </c>
      <c r="AD243" s="91" t="s">
        <v>408</v>
      </c>
    </row>
    <row r="244" spans="6:30" ht="15.95" customHeight="1">
      <c r="F244" s="91" t="s">
        <v>408</v>
      </c>
      <c r="R244" s="91" t="s">
        <v>408</v>
      </c>
      <c r="AD244" s="91" t="s">
        <v>408</v>
      </c>
    </row>
    <row r="245" spans="6:30" ht="15.95" customHeight="1">
      <c r="F245" s="91" t="s">
        <v>408</v>
      </c>
      <c r="R245" s="91" t="s">
        <v>408</v>
      </c>
      <c r="AD245" s="91" t="s">
        <v>408</v>
      </c>
    </row>
    <row r="246" spans="6:30" ht="15.95" customHeight="1">
      <c r="F246" s="91" t="s">
        <v>408</v>
      </c>
      <c r="R246" s="91" t="s">
        <v>408</v>
      </c>
      <c r="AD246" s="91" t="s">
        <v>408</v>
      </c>
    </row>
    <row r="247" spans="6:30" ht="15.95" customHeight="1">
      <c r="F247" s="91" t="s">
        <v>408</v>
      </c>
      <c r="R247" s="91" t="s">
        <v>408</v>
      </c>
      <c r="AD247" s="91" t="s">
        <v>408</v>
      </c>
    </row>
    <row r="248" spans="6:30" ht="15.95" customHeight="1">
      <c r="F248" s="91" t="s">
        <v>408</v>
      </c>
      <c r="R248" s="91" t="s">
        <v>408</v>
      </c>
      <c r="AD248" s="91" t="s">
        <v>408</v>
      </c>
    </row>
    <row r="249" spans="6:30" ht="15.95" customHeight="1">
      <c r="F249" s="91" t="s">
        <v>408</v>
      </c>
      <c r="R249" s="91" t="s">
        <v>408</v>
      </c>
      <c r="AD249" s="91" t="s">
        <v>408</v>
      </c>
    </row>
    <row r="250" spans="6:30" ht="15.95" customHeight="1">
      <c r="F250" s="91" t="s">
        <v>408</v>
      </c>
      <c r="R250" s="91" t="s">
        <v>408</v>
      </c>
      <c r="AD250" s="91" t="s">
        <v>408</v>
      </c>
    </row>
    <row r="251" spans="6:30" ht="15.95" customHeight="1">
      <c r="F251" s="91" t="s">
        <v>408</v>
      </c>
      <c r="R251" s="91" t="s">
        <v>408</v>
      </c>
      <c r="AD251" s="91" t="s">
        <v>408</v>
      </c>
    </row>
    <row r="252" spans="6:30" ht="15.95" customHeight="1">
      <c r="F252" s="91" t="s">
        <v>408</v>
      </c>
      <c r="R252" s="91" t="s">
        <v>408</v>
      </c>
      <c r="AD252" s="91" t="s">
        <v>408</v>
      </c>
    </row>
    <row r="253" spans="6:30" ht="15.95" customHeight="1">
      <c r="F253" s="91" t="s">
        <v>408</v>
      </c>
      <c r="R253" s="91" t="s">
        <v>408</v>
      </c>
      <c r="AD253" s="91" t="s">
        <v>408</v>
      </c>
    </row>
    <row r="254" spans="6:30" ht="15.95" customHeight="1">
      <c r="F254" s="91" t="s">
        <v>408</v>
      </c>
      <c r="R254" s="91" t="s">
        <v>408</v>
      </c>
      <c r="AD254" s="91" t="s">
        <v>408</v>
      </c>
    </row>
    <row r="255" spans="6:30" ht="15.95" customHeight="1">
      <c r="F255" s="91" t="s">
        <v>408</v>
      </c>
      <c r="R255" s="91" t="s">
        <v>408</v>
      </c>
      <c r="AD255" s="91" t="s">
        <v>408</v>
      </c>
    </row>
    <row r="256" spans="6:30" ht="15.95" customHeight="1">
      <c r="F256" s="91" t="s">
        <v>408</v>
      </c>
      <c r="R256" s="91" t="s">
        <v>408</v>
      </c>
      <c r="AD256" s="91" t="s">
        <v>408</v>
      </c>
    </row>
    <row r="257" spans="6:30" ht="15.95" customHeight="1">
      <c r="F257" s="91" t="s">
        <v>408</v>
      </c>
      <c r="R257" s="91" t="s">
        <v>408</v>
      </c>
      <c r="AD257" s="91" t="s">
        <v>408</v>
      </c>
    </row>
    <row r="258" spans="6:30" ht="15.95" customHeight="1">
      <c r="F258" s="91" t="s">
        <v>408</v>
      </c>
      <c r="R258" s="91" t="s">
        <v>408</v>
      </c>
      <c r="AD258" s="91" t="s">
        <v>408</v>
      </c>
    </row>
    <row r="259" spans="6:30" ht="15.95" customHeight="1">
      <c r="F259" s="91" t="s">
        <v>408</v>
      </c>
      <c r="R259" s="91" t="s">
        <v>408</v>
      </c>
      <c r="AD259" s="91" t="s">
        <v>408</v>
      </c>
    </row>
    <row r="260" spans="6:30" ht="15.95" customHeight="1">
      <c r="F260" s="91" t="s">
        <v>408</v>
      </c>
      <c r="R260" s="91" t="s">
        <v>408</v>
      </c>
      <c r="AD260" s="91" t="s">
        <v>408</v>
      </c>
    </row>
    <row r="261" spans="6:30" ht="15.95" customHeight="1">
      <c r="F261" s="91" t="s">
        <v>408</v>
      </c>
      <c r="R261" s="91" t="s">
        <v>408</v>
      </c>
      <c r="AD261" s="91" t="s">
        <v>408</v>
      </c>
    </row>
    <row r="262" spans="6:30" ht="15.95" customHeight="1">
      <c r="F262" s="91" t="s">
        <v>408</v>
      </c>
      <c r="R262" s="91" t="s">
        <v>408</v>
      </c>
      <c r="AD262" s="91" t="s">
        <v>408</v>
      </c>
    </row>
    <row r="263" spans="6:30" ht="15.95" customHeight="1">
      <c r="F263" s="91" t="s">
        <v>408</v>
      </c>
      <c r="R263" s="91" t="s">
        <v>408</v>
      </c>
      <c r="AD263" s="91" t="s">
        <v>408</v>
      </c>
    </row>
    <row r="264" spans="6:30" ht="15.95" customHeight="1">
      <c r="F264" s="91" t="s">
        <v>408</v>
      </c>
      <c r="R264" s="91" t="s">
        <v>408</v>
      </c>
      <c r="AD264" s="91" t="s">
        <v>408</v>
      </c>
    </row>
    <row r="265" spans="6:30" ht="15.95" customHeight="1">
      <c r="F265" s="91" t="s">
        <v>408</v>
      </c>
      <c r="R265" s="91" t="s">
        <v>408</v>
      </c>
      <c r="AD265" s="91" t="s">
        <v>408</v>
      </c>
    </row>
    <row r="266" spans="6:30" ht="15.95" customHeight="1">
      <c r="F266" s="91" t="s">
        <v>408</v>
      </c>
      <c r="R266" s="91" t="s">
        <v>408</v>
      </c>
      <c r="AD266" s="91" t="s">
        <v>408</v>
      </c>
    </row>
    <row r="267" spans="6:30" ht="15.95" customHeight="1">
      <c r="F267" s="91" t="s">
        <v>408</v>
      </c>
      <c r="R267" s="91" t="s">
        <v>408</v>
      </c>
      <c r="AD267" s="91" t="s">
        <v>408</v>
      </c>
    </row>
    <row r="268" spans="6:30" ht="15.95" customHeight="1">
      <c r="F268" s="91" t="s">
        <v>408</v>
      </c>
      <c r="R268" s="91" t="s">
        <v>408</v>
      </c>
      <c r="AD268" s="91" t="s">
        <v>408</v>
      </c>
    </row>
    <row r="269" spans="6:30" ht="15.95" customHeight="1">
      <c r="F269" s="91" t="s">
        <v>408</v>
      </c>
      <c r="R269" s="91" t="s">
        <v>408</v>
      </c>
      <c r="AD269" s="91" t="s">
        <v>408</v>
      </c>
    </row>
    <row r="270" spans="6:30" ht="15.95" customHeight="1">
      <c r="F270" s="91" t="s">
        <v>408</v>
      </c>
      <c r="R270" s="91" t="s">
        <v>408</v>
      </c>
      <c r="AD270" s="91" t="s">
        <v>408</v>
      </c>
    </row>
    <row r="271" spans="6:30" ht="15.95" customHeight="1">
      <c r="F271" s="91" t="s">
        <v>408</v>
      </c>
      <c r="R271" s="91" t="s">
        <v>408</v>
      </c>
      <c r="AD271" s="91" t="s">
        <v>408</v>
      </c>
    </row>
    <row r="272" spans="6:30" ht="15.95" customHeight="1">
      <c r="F272" s="91" t="s">
        <v>408</v>
      </c>
      <c r="R272" s="91" t="s">
        <v>408</v>
      </c>
      <c r="AD272" s="91" t="s">
        <v>408</v>
      </c>
    </row>
    <row r="273" spans="6:30" ht="15.95" customHeight="1">
      <c r="F273" s="91" t="s">
        <v>408</v>
      </c>
      <c r="R273" s="91" t="s">
        <v>408</v>
      </c>
      <c r="AD273" s="91" t="s">
        <v>408</v>
      </c>
    </row>
    <row r="274" spans="6:30" ht="15.95" customHeight="1">
      <c r="F274" s="91" t="s">
        <v>408</v>
      </c>
      <c r="R274" s="91" t="s">
        <v>408</v>
      </c>
      <c r="AD274" s="91" t="s">
        <v>408</v>
      </c>
    </row>
    <row r="275" spans="6:30" ht="15.95" customHeight="1">
      <c r="F275" s="91" t="s">
        <v>408</v>
      </c>
      <c r="R275" s="91" t="s">
        <v>408</v>
      </c>
      <c r="AD275" s="91" t="s">
        <v>408</v>
      </c>
    </row>
    <row r="276" spans="6:30" ht="15.95" customHeight="1">
      <c r="F276" s="91" t="s">
        <v>408</v>
      </c>
      <c r="R276" s="91" t="s">
        <v>408</v>
      </c>
      <c r="AD276" s="91" t="s">
        <v>408</v>
      </c>
    </row>
    <row r="277" spans="6:30" ht="15.95" customHeight="1">
      <c r="F277" s="91" t="s">
        <v>408</v>
      </c>
      <c r="R277" s="91" t="s">
        <v>408</v>
      </c>
      <c r="AD277" s="91" t="s">
        <v>408</v>
      </c>
    </row>
    <row r="278" spans="6:30" ht="15.95" customHeight="1">
      <c r="F278" s="91" t="s">
        <v>408</v>
      </c>
      <c r="R278" s="91" t="s">
        <v>408</v>
      </c>
      <c r="AD278" s="91" t="s">
        <v>408</v>
      </c>
    </row>
    <row r="279" spans="6:30" ht="15.95" customHeight="1">
      <c r="F279" s="91" t="s">
        <v>408</v>
      </c>
      <c r="R279" s="91" t="s">
        <v>408</v>
      </c>
      <c r="AD279" s="91" t="s">
        <v>408</v>
      </c>
    </row>
    <row r="280" spans="6:30" ht="15.95" customHeight="1">
      <c r="F280" s="91" t="s">
        <v>408</v>
      </c>
      <c r="R280" s="91" t="s">
        <v>408</v>
      </c>
      <c r="AD280" s="91" t="s">
        <v>408</v>
      </c>
    </row>
    <row r="281" spans="6:30" ht="15.95" customHeight="1">
      <c r="F281" s="91" t="s">
        <v>408</v>
      </c>
      <c r="R281" s="91" t="s">
        <v>408</v>
      </c>
      <c r="AD281" s="91" t="s">
        <v>408</v>
      </c>
    </row>
    <row r="282" spans="6:30" ht="15.95" customHeight="1">
      <c r="F282" s="91" t="s">
        <v>408</v>
      </c>
      <c r="R282" s="91" t="s">
        <v>408</v>
      </c>
      <c r="AD282" s="91" t="s">
        <v>408</v>
      </c>
    </row>
    <row r="283" spans="6:30" ht="15.95" customHeight="1">
      <c r="F283" s="91" t="s">
        <v>408</v>
      </c>
      <c r="R283" s="91" t="s">
        <v>408</v>
      </c>
      <c r="AD283" s="91" t="s">
        <v>408</v>
      </c>
    </row>
    <row r="284" spans="6:30" ht="15.95" customHeight="1">
      <c r="F284" s="91" t="s">
        <v>408</v>
      </c>
      <c r="R284" s="91" t="s">
        <v>408</v>
      </c>
      <c r="AD284" s="91" t="s">
        <v>408</v>
      </c>
    </row>
    <row r="285" spans="6:30" ht="15.95" customHeight="1">
      <c r="F285" s="91" t="s">
        <v>408</v>
      </c>
      <c r="R285" s="91" t="s">
        <v>408</v>
      </c>
      <c r="AD285" s="91" t="s">
        <v>408</v>
      </c>
    </row>
    <row r="286" spans="6:30" ht="15.95" customHeight="1">
      <c r="F286" s="91" t="s">
        <v>408</v>
      </c>
      <c r="R286" s="91" t="s">
        <v>408</v>
      </c>
      <c r="AD286" s="91" t="s">
        <v>408</v>
      </c>
    </row>
    <row r="287" spans="6:30" ht="15.95" customHeight="1">
      <c r="F287" s="91" t="s">
        <v>408</v>
      </c>
      <c r="R287" s="91" t="s">
        <v>408</v>
      </c>
      <c r="AD287" s="91" t="s">
        <v>408</v>
      </c>
    </row>
    <row r="288" spans="6:30" ht="15.95" customHeight="1">
      <c r="F288" s="91" t="s">
        <v>408</v>
      </c>
      <c r="R288" s="91" t="s">
        <v>408</v>
      </c>
      <c r="AD288" s="91" t="s">
        <v>408</v>
      </c>
    </row>
    <row r="289" spans="6:30" ht="15.95" customHeight="1">
      <c r="F289" s="91" t="s">
        <v>408</v>
      </c>
      <c r="R289" s="91" t="s">
        <v>408</v>
      </c>
      <c r="AD289" s="91" t="s">
        <v>408</v>
      </c>
    </row>
    <row r="290" spans="6:30" ht="15.95" customHeight="1">
      <c r="F290" s="91" t="s">
        <v>408</v>
      </c>
      <c r="R290" s="91" t="s">
        <v>408</v>
      </c>
      <c r="AD290" s="91" t="s">
        <v>408</v>
      </c>
    </row>
    <row r="291" spans="6:30" ht="15.95" customHeight="1">
      <c r="F291" s="91" t="s">
        <v>408</v>
      </c>
      <c r="R291" s="91" t="s">
        <v>408</v>
      </c>
      <c r="AD291" s="91" t="s">
        <v>408</v>
      </c>
    </row>
    <row r="292" spans="6:30" ht="15.95" customHeight="1">
      <c r="F292" s="91" t="s">
        <v>408</v>
      </c>
      <c r="R292" s="91" t="s">
        <v>408</v>
      </c>
      <c r="AD292" s="91" t="s">
        <v>408</v>
      </c>
    </row>
    <row r="293" spans="6:30" ht="15.95" customHeight="1">
      <c r="F293" s="91" t="s">
        <v>408</v>
      </c>
      <c r="R293" s="91" t="s">
        <v>408</v>
      </c>
      <c r="AD293" s="91" t="s">
        <v>408</v>
      </c>
    </row>
    <row r="294" spans="6:30" ht="15.95" customHeight="1">
      <c r="F294" s="91" t="s">
        <v>408</v>
      </c>
      <c r="R294" s="91" t="s">
        <v>408</v>
      </c>
      <c r="AD294" s="91" t="s">
        <v>408</v>
      </c>
    </row>
    <row r="295" spans="6:30" ht="15.95" customHeight="1">
      <c r="F295" s="91" t="s">
        <v>408</v>
      </c>
      <c r="R295" s="91" t="s">
        <v>408</v>
      </c>
      <c r="AD295" s="91" t="s">
        <v>408</v>
      </c>
    </row>
    <row r="296" spans="6:30" ht="15.95" customHeight="1">
      <c r="F296" s="91" t="s">
        <v>408</v>
      </c>
      <c r="R296" s="91" t="s">
        <v>408</v>
      </c>
      <c r="AD296" s="91" t="s">
        <v>408</v>
      </c>
    </row>
    <row r="297" spans="6:30" ht="15.95" customHeight="1">
      <c r="F297" s="91" t="s">
        <v>408</v>
      </c>
      <c r="R297" s="91" t="s">
        <v>408</v>
      </c>
      <c r="AD297" s="91" t="s">
        <v>408</v>
      </c>
    </row>
    <row r="298" spans="6:30" ht="15.95" customHeight="1">
      <c r="F298" s="91" t="s">
        <v>408</v>
      </c>
      <c r="R298" s="91" t="s">
        <v>408</v>
      </c>
      <c r="AD298" s="91" t="s">
        <v>408</v>
      </c>
    </row>
    <row r="299" spans="6:30" ht="15.95" customHeight="1">
      <c r="F299" s="91" t="s">
        <v>408</v>
      </c>
      <c r="R299" s="91" t="s">
        <v>408</v>
      </c>
      <c r="AD299" s="91" t="s">
        <v>408</v>
      </c>
    </row>
    <row r="300" spans="6:30" ht="15.95" customHeight="1">
      <c r="F300" s="91" t="s">
        <v>408</v>
      </c>
      <c r="R300" s="91" t="s">
        <v>408</v>
      </c>
      <c r="AD300" s="91" t="s">
        <v>408</v>
      </c>
    </row>
    <row r="301" spans="6:30" ht="15.95" customHeight="1">
      <c r="F301" s="91" t="s">
        <v>408</v>
      </c>
      <c r="R301" s="91" t="s">
        <v>408</v>
      </c>
      <c r="AD301" s="91" t="s">
        <v>408</v>
      </c>
    </row>
    <row r="302" spans="6:30" ht="15.95" customHeight="1">
      <c r="F302" s="91" t="s">
        <v>408</v>
      </c>
      <c r="R302" s="91" t="s">
        <v>408</v>
      </c>
      <c r="AD302" s="91" t="s">
        <v>408</v>
      </c>
    </row>
    <row r="303" spans="6:30" ht="15.95" customHeight="1">
      <c r="F303" s="91" t="s">
        <v>408</v>
      </c>
      <c r="R303" s="91" t="s">
        <v>408</v>
      </c>
      <c r="AD303" s="91" t="s">
        <v>408</v>
      </c>
    </row>
    <row r="304" spans="6:30" ht="15.95" customHeight="1">
      <c r="F304" s="91" t="s">
        <v>408</v>
      </c>
      <c r="R304" s="91" t="s">
        <v>408</v>
      </c>
      <c r="AD304" s="91" t="s">
        <v>408</v>
      </c>
    </row>
    <row r="305" spans="6:30" ht="15.95" customHeight="1">
      <c r="F305" s="91" t="s">
        <v>408</v>
      </c>
      <c r="R305" s="91" t="s">
        <v>408</v>
      </c>
      <c r="AD305" s="91" t="s">
        <v>408</v>
      </c>
    </row>
    <row r="306" spans="6:30" ht="15.95" customHeight="1">
      <c r="F306" s="91" t="s">
        <v>408</v>
      </c>
      <c r="R306" s="91" t="s">
        <v>408</v>
      </c>
      <c r="AD306" s="91" t="s">
        <v>408</v>
      </c>
    </row>
    <row r="307" spans="6:30" ht="15.95" customHeight="1">
      <c r="F307" s="91" t="s">
        <v>408</v>
      </c>
      <c r="R307" s="91" t="s">
        <v>408</v>
      </c>
      <c r="AD307" s="91" t="s">
        <v>408</v>
      </c>
    </row>
    <row r="308" spans="6:30" ht="15.95" customHeight="1">
      <c r="F308" s="91" t="s">
        <v>408</v>
      </c>
      <c r="R308" s="91" t="s">
        <v>408</v>
      </c>
      <c r="AD308" s="91" t="s">
        <v>408</v>
      </c>
    </row>
    <row r="309" spans="6:30" ht="15.95" customHeight="1">
      <c r="F309" s="91" t="s">
        <v>408</v>
      </c>
      <c r="R309" s="91" t="s">
        <v>408</v>
      </c>
      <c r="AD309" s="91" t="s">
        <v>408</v>
      </c>
    </row>
    <row r="310" spans="6:30" ht="15.95" customHeight="1">
      <c r="F310" s="91" t="s">
        <v>408</v>
      </c>
      <c r="R310" s="91" t="s">
        <v>408</v>
      </c>
      <c r="AD310" s="91" t="s">
        <v>408</v>
      </c>
    </row>
    <row r="311" spans="6:30" ht="15.95" customHeight="1">
      <c r="F311" s="91" t="s">
        <v>408</v>
      </c>
      <c r="R311" s="91" t="s">
        <v>408</v>
      </c>
      <c r="AD311" s="91" t="s">
        <v>408</v>
      </c>
    </row>
    <row r="312" spans="6:30" ht="15.95" customHeight="1">
      <c r="F312" s="91" t="s">
        <v>408</v>
      </c>
      <c r="R312" s="91" t="s">
        <v>408</v>
      </c>
      <c r="AD312" s="91" t="s">
        <v>408</v>
      </c>
    </row>
    <row r="313" spans="6:30" ht="15.95" customHeight="1">
      <c r="F313" s="91" t="s">
        <v>408</v>
      </c>
      <c r="R313" s="91" t="s">
        <v>408</v>
      </c>
      <c r="AD313" s="91" t="s">
        <v>408</v>
      </c>
    </row>
    <row r="314" spans="6:30" ht="15.95" customHeight="1">
      <c r="F314" s="91" t="s">
        <v>408</v>
      </c>
      <c r="R314" s="91" t="s">
        <v>408</v>
      </c>
      <c r="AD314" s="91" t="s">
        <v>408</v>
      </c>
    </row>
    <row r="315" spans="6:30" ht="15.95" customHeight="1">
      <c r="F315" s="91" t="s">
        <v>408</v>
      </c>
      <c r="R315" s="91" t="s">
        <v>408</v>
      </c>
      <c r="AD315" s="91" t="s">
        <v>408</v>
      </c>
    </row>
    <row r="316" spans="6:30" ht="15.95" customHeight="1">
      <c r="F316" s="91" t="s">
        <v>408</v>
      </c>
      <c r="R316" s="91" t="s">
        <v>408</v>
      </c>
      <c r="AD316" s="91" t="s">
        <v>408</v>
      </c>
    </row>
    <row r="317" spans="6:30" ht="15.95" customHeight="1">
      <c r="F317" s="91" t="s">
        <v>408</v>
      </c>
      <c r="R317" s="91" t="s">
        <v>408</v>
      </c>
      <c r="AD317" s="91" t="s">
        <v>408</v>
      </c>
    </row>
    <row r="318" spans="6:30" ht="15.95" customHeight="1">
      <c r="F318" s="91" t="s">
        <v>408</v>
      </c>
      <c r="R318" s="91" t="s">
        <v>408</v>
      </c>
      <c r="AD318" s="91" t="s">
        <v>408</v>
      </c>
    </row>
    <row r="319" spans="6:30" ht="15.95" customHeight="1">
      <c r="F319" s="91" t="s">
        <v>408</v>
      </c>
      <c r="R319" s="91" t="s">
        <v>408</v>
      </c>
      <c r="AD319" s="91" t="s">
        <v>408</v>
      </c>
    </row>
    <row r="320" spans="6:30" ht="15.95" customHeight="1">
      <c r="F320" s="91" t="s">
        <v>408</v>
      </c>
      <c r="R320" s="91" t="s">
        <v>408</v>
      </c>
      <c r="AD320" s="91" t="s">
        <v>408</v>
      </c>
    </row>
    <row r="321" spans="6:30" ht="15.95" customHeight="1">
      <c r="F321" s="91" t="s">
        <v>408</v>
      </c>
      <c r="R321" s="91" t="s">
        <v>408</v>
      </c>
      <c r="AD321" s="91" t="s">
        <v>408</v>
      </c>
    </row>
    <row r="322" spans="6:30" ht="15.95" customHeight="1">
      <c r="F322" s="91" t="s">
        <v>408</v>
      </c>
      <c r="R322" s="91" t="s">
        <v>408</v>
      </c>
      <c r="AD322" s="91" t="s">
        <v>408</v>
      </c>
    </row>
    <row r="323" spans="6:30" ht="15.95" customHeight="1">
      <c r="F323" s="91" t="s">
        <v>408</v>
      </c>
      <c r="R323" s="91" t="s">
        <v>408</v>
      </c>
      <c r="AD323" s="91" t="s">
        <v>408</v>
      </c>
    </row>
    <row r="324" spans="6:30" ht="15.95" customHeight="1">
      <c r="F324" s="91" t="s">
        <v>408</v>
      </c>
      <c r="R324" s="91" t="s">
        <v>408</v>
      </c>
      <c r="AD324" s="91" t="s">
        <v>408</v>
      </c>
    </row>
    <row r="325" spans="6:30" ht="15.95" customHeight="1">
      <c r="F325" s="91" t="s">
        <v>408</v>
      </c>
      <c r="R325" s="91" t="s">
        <v>408</v>
      </c>
      <c r="AD325" s="91" t="s">
        <v>408</v>
      </c>
    </row>
    <row r="326" spans="6:30" ht="15.95" customHeight="1">
      <c r="F326" s="91" t="s">
        <v>408</v>
      </c>
      <c r="R326" s="91" t="s">
        <v>408</v>
      </c>
      <c r="AD326" s="91" t="s">
        <v>408</v>
      </c>
    </row>
    <row r="327" spans="6:30" ht="15.95" customHeight="1">
      <c r="F327" s="91" t="s">
        <v>408</v>
      </c>
      <c r="R327" s="91" t="s">
        <v>408</v>
      </c>
      <c r="AD327" s="91" t="s">
        <v>408</v>
      </c>
    </row>
    <row r="328" spans="6:30" ht="15.95" customHeight="1">
      <c r="F328" s="91" t="s">
        <v>408</v>
      </c>
      <c r="R328" s="91" t="s">
        <v>408</v>
      </c>
      <c r="AD328" s="91" t="s">
        <v>408</v>
      </c>
    </row>
    <row r="329" spans="6:30" ht="15.95" customHeight="1">
      <c r="F329" s="91" t="s">
        <v>408</v>
      </c>
      <c r="R329" s="91" t="s">
        <v>408</v>
      </c>
      <c r="AD329" s="91" t="s">
        <v>408</v>
      </c>
    </row>
    <row r="330" spans="6:30" ht="15.95" customHeight="1">
      <c r="F330" s="91" t="s">
        <v>408</v>
      </c>
      <c r="R330" s="91" t="s">
        <v>408</v>
      </c>
      <c r="AD330" s="91" t="s">
        <v>408</v>
      </c>
    </row>
    <row r="331" spans="6:30" ht="15.95" customHeight="1">
      <c r="F331" s="91" t="s">
        <v>408</v>
      </c>
      <c r="R331" s="91" t="s">
        <v>408</v>
      </c>
      <c r="AD331" s="91" t="s">
        <v>408</v>
      </c>
    </row>
    <row r="332" spans="6:30" ht="15.95" customHeight="1">
      <c r="F332" s="91" t="s">
        <v>408</v>
      </c>
      <c r="R332" s="91" t="s">
        <v>408</v>
      </c>
      <c r="AD332" s="91" t="s">
        <v>408</v>
      </c>
    </row>
    <row r="333" spans="6:30" ht="15.95" customHeight="1">
      <c r="F333" s="91" t="s">
        <v>408</v>
      </c>
      <c r="R333" s="91" t="s">
        <v>408</v>
      </c>
      <c r="AD333" s="91" t="s">
        <v>408</v>
      </c>
    </row>
    <row r="334" spans="6:30" ht="15.95" customHeight="1">
      <c r="F334" s="91" t="s">
        <v>408</v>
      </c>
      <c r="R334" s="91" t="s">
        <v>408</v>
      </c>
      <c r="AD334" s="91" t="s">
        <v>408</v>
      </c>
    </row>
    <row r="335" spans="6:30" ht="15.95" customHeight="1">
      <c r="F335" s="91" t="s">
        <v>408</v>
      </c>
      <c r="R335" s="91" t="s">
        <v>408</v>
      </c>
      <c r="AD335" s="91" t="s">
        <v>408</v>
      </c>
    </row>
    <row r="336" spans="6:30" ht="15.95" customHeight="1">
      <c r="F336" s="91" t="s">
        <v>408</v>
      </c>
      <c r="R336" s="91" t="s">
        <v>408</v>
      </c>
      <c r="AD336" s="91" t="s">
        <v>408</v>
      </c>
    </row>
    <row r="337" spans="6:30" ht="15.95" customHeight="1">
      <c r="F337" s="91" t="s">
        <v>408</v>
      </c>
      <c r="R337" s="91" t="s">
        <v>408</v>
      </c>
      <c r="AD337" s="91" t="s">
        <v>408</v>
      </c>
    </row>
    <row r="338" spans="6:30" ht="15.95" customHeight="1">
      <c r="F338" s="91" t="s">
        <v>408</v>
      </c>
      <c r="R338" s="91" t="s">
        <v>408</v>
      </c>
      <c r="AD338" s="91" t="s">
        <v>408</v>
      </c>
    </row>
    <row r="339" spans="6:30" ht="15.95" customHeight="1">
      <c r="F339" s="91" t="s">
        <v>408</v>
      </c>
      <c r="R339" s="91" t="s">
        <v>408</v>
      </c>
      <c r="AD339" s="91" t="s">
        <v>408</v>
      </c>
    </row>
    <row r="340" spans="6:30" ht="15.95" customHeight="1">
      <c r="F340" s="91" t="s">
        <v>408</v>
      </c>
      <c r="R340" s="91" t="s">
        <v>408</v>
      </c>
      <c r="AD340" s="91" t="s">
        <v>408</v>
      </c>
    </row>
    <row r="341" spans="6:30" ht="15.95" customHeight="1">
      <c r="F341" s="91" t="s">
        <v>408</v>
      </c>
      <c r="R341" s="91" t="s">
        <v>408</v>
      </c>
      <c r="AD341" s="91" t="s">
        <v>408</v>
      </c>
    </row>
    <row r="342" spans="6:30" ht="15.95" customHeight="1">
      <c r="F342" s="91" t="s">
        <v>408</v>
      </c>
      <c r="R342" s="91" t="s">
        <v>408</v>
      </c>
      <c r="AD342" s="91" t="s">
        <v>408</v>
      </c>
    </row>
    <row r="343" spans="6:30" ht="15.95" customHeight="1">
      <c r="F343" s="91" t="s">
        <v>408</v>
      </c>
      <c r="R343" s="91" t="s">
        <v>408</v>
      </c>
      <c r="AD343" s="91" t="s">
        <v>408</v>
      </c>
    </row>
    <row r="344" spans="6:30" ht="15.95" customHeight="1">
      <c r="F344" s="91" t="s">
        <v>408</v>
      </c>
      <c r="R344" s="91" t="s">
        <v>408</v>
      </c>
      <c r="AD344" s="91" t="s">
        <v>408</v>
      </c>
    </row>
    <row r="345" spans="6:30" ht="15.95" customHeight="1">
      <c r="F345" s="91" t="s">
        <v>408</v>
      </c>
      <c r="R345" s="91" t="s">
        <v>408</v>
      </c>
      <c r="AD345" s="91" t="s">
        <v>408</v>
      </c>
    </row>
    <row r="346" spans="6:30" ht="15.95" customHeight="1">
      <c r="F346" s="91" t="s">
        <v>408</v>
      </c>
      <c r="R346" s="91" t="s">
        <v>408</v>
      </c>
      <c r="AD346" s="91" t="s">
        <v>408</v>
      </c>
    </row>
    <row r="347" spans="6:30" ht="15.95" customHeight="1">
      <c r="F347" s="91" t="s">
        <v>408</v>
      </c>
      <c r="R347" s="91" t="s">
        <v>408</v>
      </c>
      <c r="AD347" s="91" t="s">
        <v>408</v>
      </c>
    </row>
    <row r="348" spans="6:30" ht="15.95" customHeight="1">
      <c r="F348" s="91" t="s">
        <v>408</v>
      </c>
      <c r="R348" s="91" t="s">
        <v>408</v>
      </c>
      <c r="AD348" s="91" t="s">
        <v>408</v>
      </c>
    </row>
    <row r="349" spans="6:30" ht="15.95" customHeight="1">
      <c r="F349" s="91" t="s">
        <v>408</v>
      </c>
      <c r="R349" s="91" t="s">
        <v>408</v>
      </c>
      <c r="AD349" s="91" t="s">
        <v>408</v>
      </c>
    </row>
    <row r="350" spans="6:30" ht="15.95" customHeight="1">
      <c r="F350" s="91" t="s">
        <v>408</v>
      </c>
      <c r="R350" s="91" t="s">
        <v>408</v>
      </c>
      <c r="AD350" s="91" t="s">
        <v>408</v>
      </c>
    </row>
    <row r="351" spans="6:30" ht="15.95" customHeight="1">
      <c r="F351" s="91" t="s">
        <v>408</v>
      </c>
      <c r="R351" s="91" t="s">
        <v>408</v>
      </c>
      <c r="AD351" s="91" t="s">
        <v>408</v>
      </c>
    </row>
    <row r="352" spans="6:30" ht="15.95" customHeight="1">
      <c r="F352" s="91" t="s">
        <v>408</v>
      </c>
      <c r="R352" s="91" t="s">
        <v>408</v>
      </c>
      <c r="AD352" s="91" t="s">
        <v>408</v>
      </c>
    </row>
    <row r="353" spans="6:30" ht="15.95" customHeight="1">
      <c r="F353" s="91" t="s">
        <v>408</v>
      </c>
      <c r="R353" s="91" t="s">
        <v>408</v>
      </c>
      <c r="AD353" s="91" t="s">
        <v>408</v>
      </c>
    </row>
    <row r="354" spans="6:30" ht="15.95" customHeight="1">
      <c r="F354" s="91" t="s">
        <v>408</v>
      </c>
      <c r="R354" s="91" t="s">
        <v>408</v>
      </c>
      <c r="AD354" s="91" t="s">
        <v>408</v>
      </c>
    </row>
    <row r="355" spans="6:30" ht="15.95" customHeight="1">
      <c r="F355" s="91" t="s">
        <v>408</v>
      </c>
      <c r="R355" s="91" t="s">
        <v>408</v>
      </c>
      <c r="AD355" s="91" t="s">
        <v>408</v>
      </c>
    </row>
    <row r="356" spans="6:30" ht="15.95" customHeight="1">
      <c r="F356" s="91" t="s">
        <v>408</v>
      </c>
      <c r="R356" s="91" t="s">
        <v>408</v>
      </c>
      <c r="AD356" s="91" t="s">
        <v>408</v>
      </c>
    </row>
    <row r="357" spans="6:30" ht="15.95" customHeight="1">
      <c r="F357" s="91" t="s">
        <v>408</v>
      </c>
      <c r="R357" s="91" t="s">
        <v>408</v>
      </c>
      <c r="AD357" s="91" t="s">
        <v>408</v>
      </c>
    </row>
    <row r="358" spans="6:30" ht="15.95" customHeight="1">
      <c r="F358" s="91" t="s">
        <v>408</v>
      </c>
      <c r="R358" s="91" t="s">
        <v>408</v>
      </c>
      <c r="AD358" s="91" t="s">
        <v>408</v>
      </c>
    </row>
    <row r="359" spans="6:30" ht="15.95" customHeight="1">
      <c r="F359" s="91" t="s">
        <v>408</v>
      </c>
      <c r="R359" s="91" t="s">
        <v>408</v>
      </c>
      <c r="AD359" s="91" t="s">
        <v>408</v>
      </c>
    </row>
    <row r="360" spans="6:30" ht="15.95" customHeight="1">
      <c r="F360" s="91" t="s">
        <v>408</v>
      </c>
      <c r="R360" s="91" t="s">
        <v>408</v>
      </c>
      <c r="AD360" s="91" t="s">
        <v>408</v>
      </c>
    </row>
    <row r="361" spans="6:30" ht="15.95" customHeight="1">
      <c r="F361" s="91" t="s">
        <v>408</v>
      </c>
      <c r="R361" s="91" t="s">
        <v>408</v>
      </c>
      <c r="AD361" s="91" t="s">
        <v>408</v>
      </c>
    </row>
    <row r="362" spans="6:30" ht="15.95" customHeight="1">
      <c r="F362" s="91" t="s">
        <v>408</v>
      </c>
      <c r="R362" s="91" t="s">
        <v>408</v>
      </c>
      <c r="AD362" s="91" t="s">
        <v>408</v>
      </c>
    </row>
    <row r="363" spans="6:30" ht="15.95" customHeight="1">
      <c r="F363" s="91" t="s">
        <v>408</v>
      </c>
      <c r="R363" s="91" t="s">
        <v>408</v>
      </c>
      <c r="AD363" s="91" t="s">
        <v>408</v>
      </c>
    </row>
    <row r="364" spans="6:30" ht="15.95" customHeight="1">
      <c r="F364" s="91" t="s">
        <v>408</v>
      </c>
      <c r="R364" s="91" t="s">
        <v>408</v>
      </c>
      <c r="AD364" s="91" t="s">
        <v>408</v>
      </c>
    </row>
    <row r="365" spans="6:30" ht="15.95" customHeight="1">
      <c r="F365" s="91" t="s">
        <v>408</v>
      </c>
      <c r="R365" s="91" t="s">
        <v>408</v>
      </c>
      <c r="AD365" s="91" t="s">
        <v>408</v>
      </c>
    </row>
    <row r="366" spans="6:30" ht="15.95" customHeight="1">
      <c r="F366" s="91" t="s">
        <v>408</v>
      </c>
      <c r="R366" s="91" t="s">
        <v>408</v>
      </c>
      <c r="AD366" s="91" t="s">
        <v>408</v>
      </c>
    </row>
    <row r="367" spans="6:30" ht="15.95" customHeight="1">
      <c r="F367" s="91" t="s">
        <v>408</v>
      </c>
      <c r="R367" s="91" t="s">
        <v>408</v>
      </c>
      <c r="AD367" s="91" t="s">
        <v>408</v>
      </c>
    </row>
    <row r="368" spans="6:30" ht="15.95" customHeight="1">
      <c r="F368" s="91" t="s">
        <v>408</v>
      </c>
      <c r="R368" s="91" t="s">
        <v>408</v>
      </c>
      <c r="AD368" s="91" t="s">
        <v>408</v>
      </c>
    </row>
    <row r="369" spans="6:30" ht="15.95" customHeight="1">
      <c r="F369" s="91" t="s">
        <v>408</v>
      </c>
      <c r="R369" s="91" t="s">
        <v>408</v>
      </c>
      <c r="AD369" s="91" t="s">
        <v>408</v>
      </c>
    </row>
    <row r="370" spans="6:30" ht="15.95" customHeight="1">
      <c r="F370" s="91" t="s">
        <v>408</v>
      </c>
      <c r="R370" s="91" t="s">
        <v>408</v>
      </c>
      <c r="AD370" s="91" t="s">
        <v>408</v>
      </c>
    </row>
    <row r="371" spans="6:30" ht="15.95" customHeight="1">
      <c r="F371" s="91" t="s">
        <v>408</v>
      </c>
      <c r="R371" s="91" t="s">
        <v>408</v>
      </c>
      <c r="AD371" s="91" t="s">
        <v>408</v>
      </c>
    </row>
    <row r="372" spans="6:30" ht="15.95" customHeight="1">
      <c r="F372" s="91" t="s">
        <v>408</v>
      </c>
      <c r="R372" s="91" t="s">
        <v>408</v>
      </c>
      <c r="AD372" s="91" t="s">
        <v>408</v>
      </c>
    </row>
    <row r="373" spans="6:30" ht="15.95" customHeight="1">
      <c r="F373" s="91" t="s">
        <v>408</v>
      </c>
      <c r="R373" s="91" t="s">
        <v>408</v>
      </c>
      <c r="AD373" s="91" t="s">
        <v>408</v>
      </c>
    </row>
    <row r="374" spans="6:30" ht="15.95" customHeight="1">
      <c r="F374" s="91" t="s">
        <v>408</v>
      </c>
      <c r="R374" s="91" t="s">
        <v>408</v>
      </c>
      <c r="AD374" s="91" t="s">
        <v>408</v>
      </c>
    </row>
    <row r="375" spans="6:30" ht="15.95" customHeight="1">
      <c r="F375" s="91" t="s">
        <v>408</v>
      </c>
      <c r="R375" s="91" t="s">
        <v>408</v>
      </c>
      <c r="AD375" s="91" t="s">
        <v>408</v>
      </c>
    </row>
    <row r="376" spans="6:30" ht="15.95" customHeight="1">
      <c r="F376" s="91" t="s">
        <v>408</v>
      </c>
      <c r="R376" s="91" t="s">
        <v>408</v>
      </c>
      <c r="AD376" s="91" t="s">
        <v>408</v>
      </c>
    </row>
    <row r="377" spans="6:30" ht="15.95" customHeight="1">
      <c r="F377" s="91" t="s">
        <v>408</v>
      </c>
      <c r="R377" s="91" t="s">
        <v>408</v>
      </c>
      <c r="AD377" s="91" t="s">
        <v>408</v>
      </c>
    </row>
    <row r="378" spans="6:30" ht="15.95" customHeight="1">
      <c r="F378" s="91" t="s">
        <v>408</v>
      </c>
      <c r="R378" s="91" t="s">
        <v>408</v>
      </c>
      <c r="AD378" s="91" t="s">
        <v>408</v>
      </c>
    </row>
    <row r="379" spans="6:30" ht="15.95" customHeight="1">
      <c r="F379" s="91" t="s">
        <v>408</v>
      </c>
      <c r="R379" s="91" t="s">
        <v>408</v>
      </c>
      <c r="AD379" s="91" t="s">
        <v>408</v>
      </c>
    </row>
    <row r="380" spans="6:30" ht="15.95" customHeight="1">
      <c r="F380" s="91" t="s">
        <v>408</v>
      </c>
      <c r="R380" s="91" t="s">
        <v>408</v>
      </c>
      <c r="AD380" s="91" t="s">
        <v>408</v>
      </c>
    </row>
    <row r="381" spans="6:30" ht="15.95" customHeight="1">
      <c r="F381" s="91" t="s">
        <v>408</v>
      </c>
      <c r="R381" s="91" t="s">
        <v>408</v>
      </c>
      <c r="AD381" s="91" t="s">
        <v>408</v>
      </c>
    </row>
    <row r="382" spans="6:30" ht="15.95" customHeight="1">
      <c r="F382" s="91" t="s">
        <v>408</v>
      </c>
      <c r="R382" s="91" t="s">
        <v>408</v>
      </c>
      <c r="AD382" s="91" t="s">
        <v>408</v>
      </c>
    </row>
    <row r="383" spans="6:30" ht="15.95" customHeight="1">
      <c r="F383" s="91" t="s">
        <v>408</v>
      </c>
      <c r="R383" s="91" t="s">
        <v>408</v>
      </c>
      <c r="AD383" s="91" t="s">
        <v>408</v>
      </c>
    </row>
    <row r="384" spans="6:30" ht="15.95" customHeight="1">
      <c r="F384" s="91" t="s">
        <v>408</v>
      </c>
      <c r="R384" s="91" t="s">
        <v>408</v>
      </c>
      <c r="AD384" s="91" t="s">
        <v>408</v>
      </c>
    </row>
    <row r="385" spans="6:30" ht="15.95" customHeight="1">
      <c r="F385" s="91" t="s">
        <v>408</v>
      </c>
      <c r="R385" s="91" t="s">
        <v>408</v>
      </c>
      <c r="AD385" s="91" t="s">
        <v>408</v>
      </c>
    </row>
    <row r="386" spans="6:30" ht="15.95" customHeight="1">
      <c r="F386" s="91" t="s">
        <v>408</v>
      </c>
      <c r="R386" s="91" t="s">
        <v>408</v>
      </c>
      <c r="AD386" s="91" t="s">
        <v>408</v>
      </c>
    </row>
    <row r="387" spans="6:30" ht="15.95" customHeight="1">
      <c r="F387" s="91" t="s">
        <v>408</v>
      </c>
      <c r="R387" s="91" t="s">
        <v>408</v>
      </c>
      <c r="AD387" s="91" t="s">
        <v>408</v>
      </c>
    </row>
    <row r="388" spans="6:30" ht="15.95" customHeight="1">
      <c r="F388" s="91" t="s">
        <v>408</v>
      </c>
      <c r="R388" s="91" t="s">
        <v>408</v>
      </c>
      <c r="AD388" s="91" t="s">
        <v>408</v>
      </c>
    </row>
    <row r="389" spans="6:30" ht="15.95" customHeight="1">
      <c r="F389" s="91" t="s">
        <v>408</v>
      </c>
      <c r="R389" s="91" t="s">
        <v>408</v>
      </c>
      <c r="AD389" s="91" t="s">
        <v>408</v>
      </c>
    </row>
    <row r="390" spans="6:30" ht="15.95" customHeight="1">
      <c r="F390" s="91" t="s">
        <v>408</v>
      </c>
      <c r="R390" s="91" t="s">
        <v>408</v>
      </c>
      <c r="AD390" s="91" t="s">
        <v>408</v>
      </c>
    </row>
    <row r="391" spans="6:30" ht="15.95" customHeight="1">
      <c r="F391" s="91" t="s">
        <v>408</v>
      </c>
      <c r="R391" s="91" t="s">
        <v>408</v>
      </c>
      <c r="AD391" s="91" t="s">
        <v>408</v>
      </c>
    </row>
    <row r="392" spans="6:30" ht="15.95" customHeight="1">
      <c r="F392" s="91" t="s">
        <v>408</v>
      </c>
      <c r="R392" s="91" t="s">
        <v>408</v>
      </c>
      <c r="AD392" s="91" t="s">
        <v>408</v>
      </c>
    </row>
    <row r="393" spans="6:30" ht="15.95" customHeight="1">
      <c r="F393" s="91" t="s">
        <v>408</v>
      </c>
      <c r="R393" s="91" t="s">
        <v>408</v>
      </c>
      <c r="AD393" s="91" t="s">
        <v>408</v>
      </c>
    </row>
    <row r="394" spans="6:30" ht="15.95" customHeight="1">
      <c r="F394" s="91" t="s">
        <v>408</v>
      </c>
      <c r="R394" s="91" t="s">
        <v>408</v>
      </c>
      <c r="AD394" s="91" t="s">
        <v>408</v>
      </c>
    </row>
    <row r="395" spans="6:30" ht="15.95" customHeight="1">
      <c r="F395" s="91" t="s">
        <v>408</v>
      </c>
      <c r="R395" s="91" t="s">
        <v>408</v>
      </c>
      <c r="AD395" s="91" t="s">
        <v>408</v>
      </c>
    </row>
    <row r="396" spans="6:30" ht="15.95" customHeight="1">
      <c r="F396" s="91" t="s">
        <v>408</v>
      </c>
      <c r="R396" s="91" t="s">
        <v>408</v>
      </c>
      <c r="AD396" s="91" t="s">
        <v>408</v>
      </c>
    </row>
    <row r="397" spans="6:30" ht="15.95" customHeight="1">
      <c r="F397" s="91" t="s">
        <v>408</v>
      </c>
      <c r="R397" s="91" t="s">
        <v>408</v>
      </c>
      <c r="AD397" s="91" t="s">
        <v>408</v>
      </c>
    </row>
    <row r="398" spans="6:30" ht="15.95" customHeight="1">
      <c r="F398" s="91" t="s">
        <v>408</v>
      </c>
      <c r="R398" s="91" t="s">
        <v>408</v>
      </c>
      <c r="AD398" s="91" t="s">
        <v>408</v>
      </c>
    </row>
    <row r="399" spans="6:30" ht="15.95" customHeight="1">
      <c r="F399" s="91" t="s">
        <v>408</v>
      </c>
      <c r="R399" s="91" t="s">
        <v>408</v>
      </c>
      <c r="AD399" s="91" t="s">
        <v>408</v>
      </c>
    </row>
    <row r="400" spans="6:30" ht="15.95" customHeight="1">
      <c r="F400" s="91" t="s">
        <v>408</v>
      </c>
      <c r="R400" s="91" t="s">
        <v>408</v>
      </c>
      <c r="AD400" s="91" t="s">
        <v>408</v>
      </c>
    </row>
    <row r="401" spans="6:30" ht="15.95" customHeight="1">
      <c r="F401" s="91" t="s">
        <v>408</v>
      </c>
      <c r="R401" s="91" t="s">
        <v>408</v>
      </c>
      <c r="AD401" s="91" t="s">
        <v>408</v>
      </c>
    </row>
    <row r="402" spans="6:30" ht="15.95" customHeight="1">
      <c r="F402" s="91" t="s">
        <v>408</v>
      </c>
      <c r="R402" s="91" t="s">
        <v>408</v>
      </c>
      <c r="AD402" s="91" t="s">
        <v>408</v>
      </c>
    </row>
    <row r="403" spans="6:30" ht="15.95" customHeight="1">
      <c r="F403" s="91" t="s">
        <v>408</v>
      </c>
      <c r="R403" s="91" t="s">
        <v>408</v>
      </c>
      <c r="AD403" s="91" t="s">
        <v>408</v>
      </c>
    </row>
    <row r="404" spans="6:30" ht="15.95" customHeight="1">
      <c r="F404" s="91" t="s">
        <v>408</v>
      </c>
      <c r="R404" s="91" t="s">
        <v>408</v>
      </c>
      <c r="AD404" s="91" t="s">
        <v>408</v>
      </c>
    </row>
    <row r="405" spans="6:30" ht="15.95" customHeight="1">
      <c r="F405" s="91" t="s">
        <v>408</v>
      </c>
      <c r="R405" s="91" t="s">
        <v>408</v>
      </c>
      <c r="AD405" s="91" t="s">
        <v>408</v>
      </c>
    </row>
    <row r="406" spans="6:30" ht="15.95" customHeight="1">
      <c r="F406" s="91" t="s">
        <v>408</v>
      </c>
      <c r="R406" s="91" t="s">
        <v>408</v>
      </c>
      <c r="AD406" s="91" t="s">
        <v>408</v>
      </c>
    </row>
    <row r="407" spans="6:30" ht="15.95" customHeight="1">
      <c r="F407" s="91" t="s">
        <v>408</v>
      </c>
      <c r="R407" s="91" t="s">
        <v>408</v>
      </c>
      <c r="AD407" s="91" t="s">
        <v>408</v>
      </c>
    </row>
    <row r="408" spans="6:30" ht="15.95" customHeight="1">
      <c r="F408" s="91" t="s">
        <v>408</v>
      </c>
      <c r="R408" s="91" t="s">
        <v>408</v>
      </c>
      <c r="AD408" s="91" t="s">
        <v>408</v>
      </c>
    </row>
    <row r="409" spans="6:30" ht="15.95" customHeight="1">
      <c r="F409" s="91" t="s">
        <v>408</v>
      </c>
      <c r="R409" s="91" t="s">
        <v>408</v>
      </c>
      <c r="AD409" s="91" t="s">
        <v>408</v>
      </c>
    </row>
    <row r="410" spans="6:30" ht="15.95" customHeight="1">
      <c r="F410" s="91" t="s">
        <v>408</v>
      </c>
      <c r="R410" s="91" t="s">
        <v>408</v>
      </c>
      <c r="AD410" s="91" t="s">
        <v>408</v>
      </c>
    </row>
    <row r="411" spans="6:30" ht="15.95" customHeight="1">
      <c r="F411" s="91" t="s">
        <v>408</v>
      </c>
      <c r="R411" s="91" t="s">
        <v>408</v>
      </c>
      <c r="AD411" s="91" t="s">
        <v>408</v>
      </c>
    </row>
    <row r="412" spans="6:30" ht="15.95" customHeight="1">
      <c r="F412" s="91" t="s">
        <v>408</v>
      </c>
      <c r="R412" s="91" t="s">
        <v>408</v>
      </c>
      <c r="AD412" s="91" t="s">
        <v>408</v>
      </c>
    </row>
    <row r="413" spans="6:30" ht="15.95" customHeight="1">
      <c r="F413" s="91" t="s">
        <v>408</v>
      </c>
      <c r="R413" s="91" t="s">
        <v>408</v>
      </c>
      <c r="AD413" s="91" t="s">
        <v>408</v>
      </c>
    </row>
    <row r="414" spans="6:30" ht="15.95" customHeight="1">
      <c r="F414" s="91" t="s">
        <v>408</v>
      </c>
      <c r="R414" s="91" t="s">
        <v>408</v>
      </c>
      <c r="AD414" s="91" t="s">
        <v>408</v>
      </c>
    </row>
    <row r="415" spans="6:30" ht="15.95" customHeight="1">
      <c r="F415" s="91" t="s">
        <v>408</v>
      </c>
      <c r="R415" s="91" t="s">
        <v>408</v>
      </c>
      <c r="AD415" s="91" t="s">
        <v>408</v>
      </c>
    </row>
    <row r="416" spans="6:30" ht="15.95" customHeight="1">
      <c r="F416" s="91" t="s">
        <v>408</v>
      </c>
      <c r="R416" s="91" t="s">
        <v>408</v>
      </c>
      <c r="AD416" s="91" t="s">
        <v>408</v>
      </c>
    </row>
    <row r="417" spans="6:30" ht="15.95" customHeight="1">
      <c r="F417" s="91" t="s">
        <v>408</v>
      </c>
      <c r="R417" s="91" t="s">
        <v>408</v>
      </c>
      <c r="AD417" s="91" t="s">
        <v>408</v>
      </c>
    </row>
    <row r="418" spans="6:30" ht="15.95" customHeight="1">
      <c r="F418" s="91" t="s">
        <v>408</v>
      </c>
      <c r="R418" s="91" t="s">
        <v>408</v>
      </c>
      <c r="AD418" s="91" t="s">
        <v>408</v>
      </c>
    </row>
    <row r="419" spans="6:30" ht="15.95" customHeight="1">
      <c r="F419" s="91" t="s">
        <v>408</v>
      </c>
      <c r="R419" s="91" t="s">
        <v>408</v>
      </c>
      <c r="AD419" s="91" t="s">
        <v>408</v>
      </c>
    </row>
    <row r="420" spans="6:30" ht="15.95" customHeight="1">
      <c r="F420" s="91" t="s">
        <v>408</v>
      </c>
      <c r="R420" s="91" t="s">
        <v>408</v>
      </c>
      <c r="AD420" s="91" t="s">
        <v>408</v>
      </c>
    </row>
    <row r="421" spans="6:30" ht="15.95" customHeight="1">
      <c r="F421" s="91" t="s">
        <v>408</v>
      </c>
      <c r="R421" s="91" t="s">
        <v>408</v>
      </c>
      <c r="AD421" s="91" t="s">
        <v>408</v>
      </c>
    </row>
    <row r="422" spans="6:30" ht="15.95" customHeight="1">
      <c r="F422" s="91" t="s">
        <v>408</v>
      </c>
      <c r="R422" s="91" t="s">
        <v>408</v>
      </c>
      <c r="AD422" s="91" t="s">
        <v>408</v>
      </c>
    </row>
    <row r="423" spans="6:30" ht="15.95" customHeight="1">
      <c r="F423" s="91" t="s">
        <v>408</v>
      </c>
      <c r="R423" s="91" t="s">
        <v>408</v>
      </c>
      <c r="AD423" s="91" t="s">
        <v>408</v>
      </c>
    </row>
    <row r="424" spans="6:30" ht="15.95" customHeight="1">
      <c r="F424" s="91" t="s">
        <v>408</v>
      </c>
      <c r="R424" s="91" t="s">
        <v>408</v>
      </c>
      <c r="AD424" s="91" t="s">
        <v>408</v>
      </c>
    </row>
    <row r="425" spans="6:30" ht="15.95" customHeight="1">
      <c r="F425" s="91" t="s">
        <v>408</v>
      </c>
      <c r="R425" s="91" t="s">
        <v>408</v>
      </c>
      <c r="AD425" s="91" t="s">
        <v>408</v>
      </c>
    </row>
    <row r="426" spans="6:30" ht="15.95" customHeight="1">
      <c r="F426" s="91" t="s">
        <v>408</v>
      </c>
      <c r="R426" s="91" t="s">
        <v>408</v>
      </c>
      <c r="AD426" s="91" t="s">
        <v>408</v>
      </c>
    </row>
    <row r="427" spans="6:30" ht="15.95" customHeight="1">
      <c r="F427" s="91" t="s">
        <v>408</v>
      </c>
      <c r="R427" s="91" t="s">
        <v>408</v>
      </c>
      <c r="AD427" s="91" t="s">
        <v>408</v>
      </c>
    </row>
    <row r="428" spans="6:30" ht="15.95" customHeight="1">
      <c r="F428" s="91" t="s">
        <v>408</v>
      </c>
      <c r="R428" s="91" t="s">
        <v>408</v>
      </c>
      <c r="AD428" s="91" t="s">
        <v>408</v>
      </c>
    </row>
    <row r="429" spans="6:30" ht="15.95" customHeight="1">
      <c r="F429" s="91" t="s">
        <v>408</v>
      </c>
      <c r="R429" s="91" t="s">
        <v>408</v>
      </c>
      <c r="AD429" s="91" t="s">
        <v>408</v>
      </c>
    </row>
    <row r="430" spans="6:30" ht="15.95" customHeight="1">
      <c r="F430" s="91" t="s">
        <v>408</v>
      </c>
      <c r="R430" s="91" t="s">
        <v>408</v>
      </c>
      <c r="AD430" s="91" t="s">
        <v>408</v>
      </c>
    </row>
    <row r="431" spans="6:30" ht="15.95" customHeight="1">
      <c r="F431" s="91" t="s">
        <v>408</v>
      </c>
      <c r="R431" s="91" t="s">
        <v>408</v>
      </c>
      <c r="AD431" s="91" t="s">
        <v>408</v>
      </c>
    </row>
    <row r="432" spans="6:30" ht="15.95" customHeight="1">
      <c r="F432" s="91" t="s">
        <v>408</v>
      </c>
      <c r="R432" s="91" t="s">
        <v>408</v>
      </c>
      <c r="AD432" s="91" t="s">
        <v>408</v>
      </c>
    </row>
    <row r="433" spans="6:30" ht="15.95" customHeight="1">
      <c r="F433" s="91" t="s">
        <v>408</v>
      </c>
      <c r="R433" s="91" t="s">
        <v>408</v>
      </c>
      <c r="AD433" s="91" t="s">
        <v>408</v>
      </c>
    </row>
    <row r="434" spans="6:30" ht="15.95" customHeight="1">
      <c r="F434" s="91" t="s">
        <v>408</v>
      </c>
      <c r="R434" s="91" t="s">
        <v>408</v>
      </c>
      <c r="AD434" s="91" t="s">
        <v>408</v>
      </c>
    </row>
    <row r="435" spans="6:30" ht="15.95" customHeight="1">
      <c r="F435" s="91" t="s">
        <v>408</v>
      </c>
      <c r="R435" s="91" t="s">
        <v>408</v>
      </c>
      <c r="AD435" s="91" t="s">
        <v>408</v>
      </c>
    </row>
    <row r="436" spans="6:30" ht="15.95" customHeight="1">
      <c r="F436" s="91" t="s">
        <v>408</v>
      </c>
      <c r="R436" s="91" t="s">
        <v>408</v>
      </c>
      <c r="AD436" s="91" t="s">
        <v>408</v>
      </c>
    </row>
    <row r="437" spans="6:30" ht="15.95" customHeight="1">
      <c r="F437" s="91" t="s">
        <v>408</v>
      </c>
      <c r="R437" s="91" t="s">
        <v>408</v>
      </c>
      <c r="AD437" s="91" t="s">
        <v>408</v>
      </c>
    </row>
    <row r="438" spans="6:30" ht="15.95" customHeight="1">
      <c r="F438" s="91" t="s">
        <v>408</v>
      </c>
      <c r="R438" s="91" t="s">
        <v>408</v>
      </c>
      <c r="AD438" s="91" t="s">
        <v>408</v>
      </c>
    </row>
    <row r="439" spans="6:30" ht="15.95" customHeight="1">
      <c r="F439" s="91" t="s">
        <v>408</v>
      </c>
      <c r="R439" s="91" t="s">
        <v>408</v>
      </c>
      <c r="AD439" s="91" t="s">
        <v>408</v>
      </c>
    </row>
    <row r="440" spans="6:30" ht="15.95" customHeight="1">
      <c r="F440" s="91" t="s">
        <v>408</v>
      </c>
      <c r="R440" s="91" t="s">
        <v>408</v>
      </c>
      <c r="AD440" s="91" t="s">
        <v>408</v>
      </c>
    </row>
    <row r="441" spans="6:30" ht="15.95" customHeight="1">
      <c r="F441" s="91" t="s">
        <v>408</v>
      </c>
      <c r="R441" s="91" t="s">
        <v>408</v>
      </c>
      <c r="AD441" s="91" t="s">
        <v>408</v>
      </c>
    </row>
    <row r="442" spans="6:30" ht="15.95" customHeight="1">
      <c r="F442" s="91" t="s">
        <v>408</v>
      </c>
      <c r="R442" s="91" t="s">
        <v>408</v>
      </c>
      <c r="AD442" s="91" t="s">
        <v>408</v>
      </c>
    </row>
    <row r="443" spans="6:30" ht="15.95" customHeight="1">
      <c r="F443" s="91" t="s">
        <v>408</v>
      </c>
      <c r="R443" s="91" t="s">
        <v>408</v>
      </c>
      <c r="AD443" s="91" t="s">
        <v>408</v>
      </c>
    </row>
    <row r="444" spans="6:30" ht="15.95" customHeight="1">
      <c r="F444" s="91" t="s">
        <v>408</v>
      </c>
      <c r="R444" s="91" t="s">
        <v>408</v>
      </c>
      <c r="AD444" s="91" t="s">
        <v>408</v>
      </c>
    </row>
    <row r="445" spans="6:30" ht="15.95" customHeight="1">
      <c r="F445" s="91" t="s">
        <v>408</v>
      </c>
      <c r="R445" s="91" t="s">
        <v>408</v>
      </c>
      <c r="AD445" s="91" t="s">
        <v>408</v>
      </c>
    </row>
    <row r="446" spans="6:30" ht="15.95" customHeight="1">
      <c r="F446" s="91" t="s">
        <v>408</v>
      </c>
      <c r="R446" s="91" t="s">
        <v>408</v>
      </c>
      <c r="AD446" s="91" t="s">
        <v>408</v>
      </c>
    </row>
    <row r="447" spans="6:30" ht="15.95" customHeight="1">
      <c r="F447" s="91" t="s">
        <v>408</v>
      </c>
      <c r="R447" s="91" t="s">
        <v>408</v>
      </c>
      <c r="AD447" s="91" t="s">
        <v>408</v>
      </c>
    </row>
    <row r="448" spans="6:30" ht="15.95" customHeight="1">
      <c r="F448" s="91" t="s">
        <v>408</v>
      </c>
      <c r="R448" s="91" t="s">
        <v>408</v>
      </c>
      <c r="AD448" s="91" t="s">
        <v>408</v>
      </c>
    </row>
    <row r="449" spans="6:30" ht="15.95" customHeight="1">
      <c r="F449" s="91" t="s">
        <v>408</v>
      </c>
      <c r="R449" s="91" t="s">
        <v>408</v>
      </c>
      <c r="AD449" s="91" t="s">
        <v>408</v>
      </c>
    </row>
    <row r="450" spans="6:30" ht="15.95" customHeight="1">
      <c r="F450" s="91" t="s">
        <v>408</v>
      </c>
      <c r="R450" s="91" t="s">
        <v>408</v>
      </c>
      <c r="AD450" s="91" t="s">
        <v>408</v>
      </c>
    </row>
    <row r="451" spans="6:30" ht="15.95" customHeight="1">
      <c r="F451" s="91" t="s">
        <v>408</v>
      </c>
      <c r="R451" s="91" t="s">
        <v>408</v>
      </c>
      <c r="AD451" s="91" t="s">
        <v>408</v>
      </c>
    </row>
    <row r="452" spans="6:30" ht="15.95" customHeight="1">
      <c r="F452" s="91" t="s">
        <v>408</v>
      </c>
      <c r="R452" s="91" t="s">
        <v>408</v>
      </c>
      <c r="AD452" s="91" t="s">
        <v>408</v>
      </c>
    </row>
    <row r="453" spans="6:30" ht="15.95" customHeight="1">
      <c r="F453" s="91" t="s">
        <v>408</v>
      </c>
      <c r="R453" s="91" t="s">
        <v>408</v>
      </c>
      <c r="AD453" s="91" t="s">
        <v>408</v>
      </c>
    </row>
    <row r="454" spans="6:30" ht="15.95" customHeight="1">
      <c r="F454" s="91" t="s">
        <v>408</v>
      </c>
      <c r="R454" s="91" t="s">
        <v>408</v>
      </c>
      <c r="AD454" s="91" t="s">
        <v>408</v>
      </c>
    </row>
    <row r="455" spans="6:30" ht="15.95" customHeight="1">
      <c r="F455" s="91" t="s">
        <v>408</v>
      </c>
      <c r="R455" s="91" t="s">
        <v>408</v>
      </c>
      <c r="AD455" s="91" t="s">
        <v>408</v>
      </c>
    </row>
    <row r="456" spans="6:30" ht="15.95" customHeight="1">
      <c r="F456" s="91" t="s">
        <v>408</v>
      </c>
      <c r="R456" s="91" t="s">
        <v>408</v>
      </c>
      <c r="AD456" s="91" t="s">
        <v>408</v>
      </c>
    </row>
    <row r="457" spans="6:30" ht="15.95" customHeight="1">
      <c r="F457" s="91" t="s">
        <v>408</v>
      </c>
      <c r="R457" s="91" t="s">
        <v>408</v>
      </c>
      <c r="AD457" s="91" t="s">
        <v>408</v>
      </c>
    </row>
    <row r="458" spans="6:30" ht="15.95" customHeight="1">
      <c r="F458" s="91" t="s">
        <v>408</v>
      </c>
      <c r="R458" s="91" t="s">
        <v>408</v>
      </c>
      <c r="AD458" s="91" t="s">
        <v>408</v>
      </c>
    </row>
    <row r="459" spans="6:30" ht="15.95" customHeight="1">
      <c r="F459" s="91" t="s">
        <v>408</v>
      </c>
      <c r="R459" s="91" t="s">
        <v>408</v>
      </c>
      <c r="AD459" s="91" t="s">
        <v>408</v>
      </c>
    </row>
    <row r="460" spans="6:30" ht="15.95" customHeight="1">
      <c r="F460" s="91" t="s">
        <v>408</v>
      </c>
      <c r="R460" s="91" t="s">
        <v>408</v>
      </c>
      <c r="AD460" s="91" t="s">
        <v>408</v>
      </c>
    </row>
    <row r="461" spans="6:30" ht="15.95" customHeight="1">
      <c r="F461" s="91" t="s">
        <v>408</v>
      </c>
      <c r="R461" s="91" t="s">
        <v>408</v>
      </c>
      <c r="AD461" s="91" t="s">
        <v>408</v>
      </c>
    </row>
    <row r="462" spans="6:30" ht="15.95" customHeight="1">
      <c r="F462" s="91" t="s">
        <v>408</v>
      </c>
      <c r="R462" s="91" t="s">
        <v>408</v>
      </c>
      <c r="AD462" s="91" t="s">
        <v>408</v>
      </c>
    </row>
    <row r="463" spans="6:30" ht="15.95" customHeight="1">
      <c r="F463" s="91" t="s">
        <v>408</v>
      </c>
      <c r="R463" s="91" t="s">
        <v>408</v>
      </c>
      <c r="AD463" s="91" t="s">
        <v>408</v>
      </c>
    </row>
    <row r="464" spans="6:30" ht="15.95" customHeight="1">
      <c r="F464" s="91" t="s">
        <v>408</v>
      </c>
      <c r="R464" s="91" t="s">
        <v>408</v>
      </c>
      <c r="AD464" s="91" t="s">
        <v>408</v>
      </c>
    </row>
    <row r="465" spans="6:30" ht="15.95" customHeight="1">
      <c r="F465" s="91" t="s">
        <v>408</v>
      </c>
      <c r="R465" s="91" t="s">
        <v>408</v>
      </c>
      <c r="AD465" s="91" t="s">
        <v>408</v>
      </c>
    </row>
    <row r="466" spans="6:30" ht="15.95" customHeight="1">
      <c r="F466" s="91" t="s">
        <v>408</v>
      </c>
      <c r="R466" s="91" t="s">
        <v>408</v>
      </c>
      <c r="AD466" s="91" t="s">
        <v>408</v>
      </c>
    </row>
    <row r="467" spans="6:30" ht="15.95" customHeight="1">
      <c r="F467" s="91" t="s">
        <v>408</v>
      </c>
      <c r="R467" s="91" t="s">
        <v>408</v>
      </c>
      <c r="AD467" s="91" t="s">
        <v>408</v>
      </c>
    </row>
    <row r="468" spans="6:30" ht="15.95" customHeight="1">
      <c r="F468" s="91" t="s">
        <v>408</v>
      </c>
      <c r="R468" s="91" t="s">
        <v>408</v>
      </c>
      <c r="AD468" s="91" t="s">
        <v>408</v>
      </c>
    </row>
    <row r="469" spans="6:30" ht="15.95" customHeight="1">
      <c r="F469" s="91" t="s">
        <v>408</v>
      </c>
      <c r="R469" s="91" t="s">
        <v>408</v>
      </c>
      <c r="AD469" s="91" t="s">
        <v>408</v>
      </c>
    </row>
    <row r="470" spans="6:30" ht="15.95" customHeight="1">
      <c r="F470" s="91" t="s">
        <v>408</v>
      </c>
      <c r="R470" s="91" t="s">
        <v>408</v>
      </c>
      <c r="AD470" s="91" t="s">
        <v>408</v>
      </c>
    </row>
    <row r="471" spans="6:30" ht="15.95" customHeight="1">
      <c r="F471" s="91" t="s">
        <v>408</v>
      </c>
      <c r="R471" s="91" t="s">
        <v>408</v>
      </c>
      <c r="AD471" s="91" t="s">
        <v>408</v>
      </c>
    </row>
    <row r="472" spans="6:30" ht="15.95" customHeight="1">
      <c r="F472" s="91" t="s">
        <v>408</v>
      </c>
      <c r="R472" s="91" t="s">
        <v>408</v>
      </c>
      <c r="AD472" s="91" t="s">
        <v>408</v>
      </c>
    </row>
    <row r="473" spans="6:30" ht="15.95" customHeight="1">
      <c r="F473" s="91" t="s">
        <v>408</v>
      </c>
      <c r="R473" s="91" t="s">
        <v>408</v>
      </c>
      <c r="AD473" s="91" t="s">
        <v>408</v>
      </c>
    </row>
    <row r="474" spans="6:30" ht="15.95" customHeight="1">
      <c r="F474" s="91" t="s">
        <v>408</v>
      </c>
      <c r="R474" s="91" t="s">
        <v>408</v>
      </c>
      <c r="AD474" s="91" t="s">
        <v>408</v>
      </c>
    </row>
    <row r="475" spans="6:30" ht="15.95" customHeight="1">
      <c r="F475" s="91" t="s">
        <v>408</v>
      </c>
      <c r="R475" s="91" t="s">
        <v>408</v>
      </c>
      <c r="AD475" s="91" t="s">
        <v>408</v>
      </c>
    </row>
    <row r="476" spans="6:30" ht="15.95" customHeight="1">
      <c r="F476" s="91" t="s">
        <v>408</v>
      </c>
      <c r="R476" s="91" t="s">
        <v>408</v>
      </c>
      <c r="AD476" s="91" t="s">
        <v>408</v>
      </c>
    </row>
    <row r="477" spans="6:30" ht="15.95" customHeight="1">
      <c r="F477" s="91" t="s">
        <v>408</v>
      </c>
      <c r="R477" s="91" t="s">
        <v>408</v>
      </c>
      <c r="AD477" s="91" t="s">
        <v>408</v>
      </c>
    </row>
    <row r="478" spans="6:30" ht="15.95" customHeight="1">
      <c r="F478" s="91" t="s">
        <v>408</v>
      </c>
      <c r="R478" s="91" t="s">
        <v>408</v>
      </c>
      <c r="AD478" s="91" t="s">
        <v>408</v>
      </c>
    </row>
    <row r="479" spans="6:30" ht="15.95" customHeight="1">
      <c r="F479" s="91" t="s">
        <v>408</v>
      </c>
      <c r="R479" s="91" t="s">
        <v>408</v>
      </c>
      <c r="AD479" s="91" t="s">
        <v>408</v>
      </c>
    </row>
    <row r="480" spans="6:30" ht="15.95" customHeight="1">
      <c r="F480" s="91" t="s">
        <v>408</v>
      </c>
      <c r="R480" s="91" t="s">
        <v>408</v>
      </c>
      <c r="AD480" s="91" t="s">
        <v>408</v>
      </c>
    </row>
    <row r="481" spans="6:30" ht="15.95" customHeight="1">
      <c r="F481" s="91" t="s">
        <v>408</v>
      </c>
      <c r="R481" s="91" t="s">
        <v>408</v>
      </c>
      <c r="AD481" s="91" t="s">
        <v>408</v>
      </c>
    </row>
    <row r="482" spans="6:30" ht="15.95" customHeight="1">
      <c r="F482" s="91" t="s">
        <v>408</v>
      </c>
      <c r="R482" s="91" t="s">
        <v>408</v>
      </c>
      <c r="AD482" s="91" t="s">
        <v>408</v>
      </c>
    </row>
    <row r="483" spans="6:30" ht="15.95" customHeight="1">
      <c r="F483" s="91" t="s">
        <v>408</v>
      </c>
      <c r="R483" s="91" t="s">
        <v>408</v>
      </c>
      <c r="AD483" s="91" t="s">
        <v>408</v>
      </c>
    </row>
    <row r="484" spans="6:30" ht="15.95" customHeight="1">
      <c r="F484" s="91" t="s">
        <v>408</v>
      </c>
      <c r="R484" s="91" t="s">
        <v>408</v>
      </c>
      <c r="AD484" s="91" t="s">
        <v>408</v>
      </c>
    </row>
    <row r="485" spans="6:30" ht="15.95" customHeight="1">
      <c r="F485" s="91" t="s">
        <v>408</v>
      </c>
      <c r="R485" s="91" t="s">
        <v>408</v>
      </c>
      <c r="AD485" s="91" t="s">
        <v>408</v>
      </c>
    </row>
    <row r="486" spans="6:30" ht="15.95" customHeight="1">
      <c r="F486" s="91" t="s">
        <v>408</v>
      </c>
      <c r="R486" s="91" t="s">
        <v>408</v>
      </c>
      <c r="AD486" s="91" t="s">
        <v>408</v>
      </c>
    </row>
    <row r="487" spans="6:30" ht="15.95" customHeight="1">
      <c r="F487" s="91" t="s">
        <v>408</v>
      </c>
      <c r="R487" s="91" t="s">
        <v>408</v>
      </c>
      <c r="AD487" s="91" t="s">
        <v>408</v>
      </c>
    </row>
    <row r="488" spans="6:30" ht="15.95" customHeight="1">
      <c r="F488" s="91" t="s">
        <v>408</v>
      </c>
      <c r="R488" s="91" t="s">
        <v>408</v>
      </c>
      <c r="AD488" s="91" t="s">
        <v>408</v>
      </c>
    </row>
    <row r="489" spans="6:30" ht="15.95" customHeight="1">
      <c r="F489" s="91" t="s">
        <v>408</v>
      </c>
      <c r="R489" s="91" t="s">
        <v>408</v>
      </c>
      <c r="AD489" s="91" t="s">
        <v>408</v>
      </c>
    </row>
    <row r="490" spans="6:30" ht="15.95" customHeight="1">
      <c r="F490" s="91" t="s">
        <v>408</v>
      </c>
      <c r="R490" s="91" t="s">
        <v>408</v>
      </c>
      <c r="AD490" s="91" t="s">
        <v>408</v>
      </c>
    </row>
    <row r="491" spans="6:30" ht="15.95" customHeight="1">
      <c r="F491" s="91" t="s">
        <v>408</v>
      </c>
      <c r="R491" s="91" t="s">
        <v>408</v>
      </c>
      <c r="AD491" s="91" t="s">
        <v>408</v>
      </c>
    </row>
    <row r="492" spans="6:30" ht="15.95" customHeight="1">
      <c r="F492" s="91" t="s">
        <v>408</v>
      </c>
      <c r="R492" s="91" t="s">
        <v>408</v>
      </c>
      <c r="AD492" s="91" t="s">
        <v>408</v>
      </c>
    </row>
    <row r="493" spans="6:30" ht="15.95" customHeight="1">
      <c r="F493" s="91" t="s">
        <v>408</v>
      </c>
      <c r="R493" s="91" t="s">
        <v>408</v>
      </c>
      <c r="AD493" s="91" t="s">
        <v>408</v>
      </c>
    </row>
    <row r="494" spans="6:30" ht="15.95" customHeight="1">
      <c r="F494" s="91" t="s">
        <v>408</v>
      </c>
      <c r="R494" s="91" t="s">
        <v>408</v>
      </c>
      <c r="AD494" s="91" t="s">
        <v>408</v>
      </c>
    </row>
    <row r="495" spans="6:30" ht="15.95" customHeight="1">
      <c r="F495" s="91" t="s">
        <v>408</v>
      </c>
      <c r="R495" s="91" t="s">
        <v>408</v>
      </c>
      <c r="AD495" s="91" t="s">
        <v>408</v>
      </c>
    </row>
    <row r="496" spans="6:30" ht="15.95" customHeight="1">
      <c r="F496" s="91" t="s">
        <v>408</v>
      </c>
      <c r="R496" s="91" t="s">
        <v>408</v>
      </c>
      <c r="AD496" s="91" t="s">
        <v>408</v>
      </c>
    </row>
    <row r="497" spans="6:30" ht="15.95" customHeight="1">
      <c r="F497" s="91" t="s">
        <v>408</v>
      </c>
      <c r="R497" s="91" t="s">
        <v>408</v>
      </c>
      <c r="AD497" s="91" t="s">
        <v>408</v>
      </c>
    </row>
    <row r="498" spans="6:30" ht="15.95" customHeight="1">
      <c r="F498" s="91" t="s">
        <v>408</v>
      </c>
      <c r="R498" s="91" t="s">
        <v>408</v>
      </c>
      <c r="AD498" s="91" t="s">
        <v>408</v>
      </c>
    </row>
    <row r="499" spans="6:30" ht="15.95" customHeight="1">
      <c r="F499" s="91" t="s">
        <v>408</v>
      </c>
      <c r="R499" s="91" t="s">
        <v>408</v>
      </c>
      <c r="AD499" s="91" t="s">
        <v>408</v>
      </c>
    </row>
    <row r="500" spans="6:30" ht="15.95" customHeight="1">
      <c r="F500" s="91" t="s">
        <v>408</v>
      </c>
      <c r="R500" s="91" t="s">
        <v>408</v>
      </c>
      <c r="AD500" s="91" t="s">
        <v>408</v>
      </c>
    </row>
    <row r="501" spans="6:30" ht="15.95" customHeight="1">
      <c r="F501" s="91" t="s">
        <v>408</v>
      </c>
      <c r="R501" s="91" t="s">
        <v>408</v>
      </c>
      <c r="AD501" s="91" t="s">
        <v>408</v>
      </c>
    </row>
    <row r="502" spans="6:30" ht="15.95" customHeight="1">
      <c r="F502" s="91" t="s">
        <v>408</v>
      </c>
      <c r="R502" s="91" t="s">
        <v>408</v>
      </c>
      <c r="AD502" s="91" t="s">
        <v>408</v>
      </c>
    </row>
    <row r="503" spans="6:30" ht="15.95" customHeight="1">
      <c r="F503" s="91" t="s">
        <v>408</v>
      </c>
      <c r="R503" s="91" t="s">
        <v>408</v>
      </c>
      <c r="AD503" s="91" t="s">
        <v>408</v>
      </c>
    </row>
    <row r="504" spans="6:30" ht="15.95" customHeight="1">
      <c r="F504" s="91" t="s">
        <v>408</v>
      </c>
      <c r="R504" s="91" t="s">
        <v>408</v>
      </c>
      <c r="AD504" s="91" t="s">
        <v>408</v>
      </c>
    </row>
    <row r="505" spans="6:30" ht="15.95" customHeight="1">
      <c r="F505" s="91" t="s">
        <v>408</v>
      </c>
      <c r="R505" s="91" t="s">
        <v>408</v>
      </c>
      <c r="AD505" s="91" t="s">
        <v>408</v>
      </c>
    </row>
    <row r="506" spans="6:30" ht="15.95" customHeight="1">
      <c r="F506" s="91" t="s">
        <v>408</v>
      </c>
      <c r="R506" s="91" t="s">
        <v>408</v>
      </c>
      <c r="AD506" s="91" t="s">
        <v>408</v>
      </c>
    </row>
    <row r="507" spans="6:30" ht="15.95" customHeight="1">
      <c r="F507" s="91" t="s">
        <v>408</v>
      </c>
      <c r="R507" s="91" t="s">
        <v>408</v>
      </c>
      <c r="AD507" s="91" t="s">
        <v>408</v>
      </c>
    </row>
    <row r="508" spans="6:30" ht="15.95" customHeight="1">
      <c r="F508" s="91" t="s">
        <v>408</v>
      </c>
      <c r="R508" s="91" t="s">
        <v>408</v>
      </c>
      <c r="AD508" s="91" t="s">
        <v>408</v>
      </c>
    </row>
    <row r="509" spans="6:30" ht="15.95" customHeight="1">
      <c r="F509" s="91" t="s">
        <v>408</v>
      </c>
      <c r="R509" s="91" t="s">
        <v>408</v>
      </c>
      <c r="AD509" s="91" t="s">
        <v>408</v>
      </c>
    </row>
    <row r="510" spans="6:30" ht="15.95" customHeight="1">
      <c r="F510" s="91" t="s">
        <v>408</v>
      </c>
      <c r="R510" s="91" t="s">
        <v>408</v>
      </c>
      <c r="AD510" s="91" t="s">
        <v>408</v>
      </c>
    </row>
    <row r="511" spans="6:30" ht="15.95" customHeight="1">
      <c r="F511" s="91" t="s">
        <v>408</v>
      </c>
      <c r="R511" s="91" t="s">
        <v>408</v>
      </c>
      <c r="AD511" s="91" t="s">
        <v>408</v>
      </c>
    </row>
    <row r="512" spans="6:30" ht="15.95" customHeight="1">
      <c r="F512" s="91" t="s">
        <v>408</v>
      </c>
      <c r="R512" s="91" t="s">
        <v>408</v>
      </c>
      <c r="AD512" s="91" t="s">
        <v>408</v>
      </c>
    </row>
    <row r="513" spans="6:30" ht="15.95" customHeight="1">
      <c r="F513" s="91" t="s">
        <v>408</v>
      </c>
      <c r="R513" s="91" t="s">
        <v>408</v>
      </c>
      <c r="AD513" s="91" t="s">
        <v>408</v>
      </c>
    </row>
    <row r="514" spans="6:30" ht="15.95" customHeight="1">
      <c r="F514" s="91" t="s">
        <v>408</v>
      </c>
      <c r="R514" s="91" t="s">
        <v>408</v>
      </c>
      <c r="AD514" s="91" t="s">
        <v>408</v>
      </c>
    </row>
    <row r="515" spans="6:30" ht="15.95" customHeight="1">
      <c r="F515" s="91" t="s">
        <v>408</v>
      </c>
      <c r="R515" s="91" t="s">
        <v>408</v>
      </c>
      <c r="AD515" s="91" t="s">
        <v>408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Z20:Z27 AL21:AL27 AF20:AF27 N20:N27 H20:H27 T20:T27 T9:T17 N10:N17 H9:H17 Z9:Z17 AF9:AF17 AL11:AL17 AF30:AF42 H30:H42 N30:N42 T30:T42 Z30:Z42 AL30:AL42 T50:T54 N50:N54 H50:H54 AL50:AL54 AF50:AF54 Z50:Z54 H45:H47 N45:N47 T45:T47 Z45:Z47 AL45:AL47 AF45:AF47">
    <cfRule type="cellIs" dxfId="11" priority="12" stopIfTrue="1" operator="greaterThan">
      <formula>G9</formula>
    </cfRule>
  </conditionalFormatting>
  <conditionalFormatting sqref="AF31:AF38">
    <cfRule type="cellIs" dxfId="10" priority="11" stopIfTrue="1" operator="greaterThan">
      <formula>AE31</formula>
    </cfRule>
  </conditionalFormatting>
  <conditionalFormatting sqref="AF31:AF38">
    <cfRule type="cellIs" dxfId="9" priority="10" stopIfTrue="1" operator="greaterThan">
      <formula>AE31</formula>
    </cfRule>
  </conditionalFormatting>
  <conditionalFormatting sqref="AF39">
    <cfRule type="cellIs" dxfId="8" priority="9" stopIfTrue="1" operator="greaterThan">
      <formula>AE39</formula>
    </cfRule>
  </conditionalFormatting>
  <conditionalFormatting sqref="AF39">
    <cfRule type="cellIs" dxfId="7" priority="8" stopIfTrue="1" operator="greaterThan">
      <formula>AE39</formula>
    </cfRule>
  </conditionalFormatting>
  <conditionalFormatting sqref="AF40">
    <cfRule type="cellIs" dxfId="6" priority="7" stopIfTrue="1" operator="greaterThan">
      <formula>AE40</formula>
    </cfRule>
  </conditionalFormatting>
  <conditionalFormatting sqref="AF40">
    <cfRule type="cellIs" dxfId="5" priority="6" stopIfTrue="1" operator="greaterThan">
      <formula>AE40</formula>
    </cfRule>
  </conditionalFormatting>
  <conditionalFormatting sqref="AF30 Z20">
    <cfRule type="cellIs" dxfId="4" priority="5" stopIfTrue="1" operator="greaterThan">
      <formula>Y20</formula>
    </cfRule>
  </conditionalFormatting>
  <conditionalFormatting sqref="AF30 Z20">
    <cfRule type="cellIs" dxfId="3" priority="4" stopIfTrue="1" operator="greaterThan">
      <formula>Y20</formula>
    </cfRule>
  </conditionalFormatting>
  <conditionalFormatting sqref="N9">
    <cfRule type="cellIs" dxfId="2" priority="3" stopIfTrue="1" operator="greaterThan">
      <formula>M9</formula>
    </cfRule>
  </conditionalFormatting>
  <conditionalFormatting sqref="AL9:AL10">
    <cfRule type="cellIs" dxfId="1" priority="2" stopIfTrue="1" operator="greaterThan">
      <formula>AK9</formula>
    </cfRule>
  </conditionalFormatting>
  <conditionalFormatting sqref="AL20">
    <cfRule type="cellIs" dxfId="0" priority="1" stopIfTrue="1" operator="greaterThan">
      <formula>AK20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0 AL20" xr:uid="{BCD610F5-2FDD-4D5A-AE86-29F73D677A87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熊本市（熊日・くまポス）</vt:lpstr>
      <vt:lpstr>熊本市（西日本・全国紙）</vt:lpstr>
      <vt:lpstr>荒尾市・玉名郡・玉名市・山鹿市・合志市・菊池市</vt:lpstr>
      <vt:lpstr>菊池郡・阿蘇郡・阿蘇市・上益城郡・下益城郡・宇土市</vt:lpstr>
      <vt:lpstr>宇城市・八代郡・八代市・葦北郡・水俣市</vt:lpstr>
      <vt:lpstr>人吉市・球磨郡・天草市・天草郡・上天草市</vt:lpstr>
      <vt:lpstr>宇城市・八代郡・八代市・葦北郡・水俣市!Print_Area</vt:lpstr>
      <vt:lpstr>菊池郡・阿蘇郡・阿蘇市・上益城郡・下益城郡・宇土市!Print_Area</vt:lpstr>
      <vt:lpstr>'熊本市（熊日・くまポス）'!Print_Area</vt:lpstr>
      <vt:lpstr>'熊本市（西日本・全国紙）'!Print_Area</vt:lpstr>
      <vt:lpstr>荒尾市・玉名郡・玉名市・山鹿市・合志市・菊池市!Print_Area</vt:lpstr>
      <vt:lpstr>人吉市・球磨郡・天草市・天草郡・上天草市!Print_Area</vt:lpstr>
      <vt:lpstr>入力!Print_Area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EFDP_SPECIAL_DISCRIM_CODE=24</cp:keywords>
  <dc:description/>
  <cp:lastModifiedBy>岡田 美佐</cp:lastModifiedBy>
  <cp:revision/>
  <dcterms:created xsi:type="dcterms:W3CDTF">2014-11-07T08:24:26Z</dcterms:created>
  <dcterms:modified xsi:type="dcterms:W3CDTF">2025-04-11T00:33:31Z</dcterms:modified>
  <cp:category/>
  <cp:contentStatus/>
</cp:coreProperties>
</file>