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00.8\Fileserver2\●共有資料\-------会社用共有資料-------\×●総合オリコミ用部数表・納期・休刊日\部数表\"/>
    </mc:Choice>
  </mc:AlternateContent>
  <xr:revisionPtr revIDLastSave="0" documentId="8_{016D7991-8997-4213-82BE-8EC439B84155}" xr6:coauthVersionLast="47" xr6:coauthVersionMax="47" xr10:uidLastSave="{00000000-0000-0000-0000-000000000000}"/>
  <bookViews>
    <workbookView xWindow="-120" yWindow="-120" windowWidth="29040" windowHeight="15720" tabRatio="844" xr2:uid="{00000000-000D-0000-FFFF-FFFF00000000}"/>
  </bookViews>
  <sheets>
    <sheet name="入力" sheetId="14" r:id="rId1"/>
    <sheet name="集計表" sheetId="13" r:id="rId2"/>
    <sheet name="宮崎市・東諸県郡・西都市・日南市・串間市" sheetId="1" r:id="rId3"/>
    <sheet name="都城市・北諸県郡・小林市・えびの市・西諸県郡" sheetId="4" r:id="rId4"/>
    <sheet name="延岡市・東臼杵郡・西臼杵郡・児湯郡・日向市" sheetId="6" r:id="rId5"/>
  </sheets>
  <definedNames>
    <definedName name="_xlnm.Print_Area" localSheetId="4">延岡市・東臼杵郡・西臼杵郡・児湯郡・日向市!$A$1:$AM$71</definedName>
    <definedName name="_xlnm.Print_Area" localSheetId="2">宮崎市・東諸県郡・西都市・日南市・串間市!$A$1:$AM$71</definedName>
    <definedName name="_xlnm.Print_Area" localSheetId="3">都城市・北諸県郡・小林市・えびの市・西諸県郡!$A$1:$AM$71</definedName>
    <definedName name="_xlnm.Print_Area" localSheetId="0">入力!$A$1:$AY$37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9" i="6" l="1"/>
  <c r="Z19" i="6"/>
  <c r="AR34" i="6" l="1"/>
  <c r="Y55" i="6" l="1"/>
  <c r="AR18" i="4"/>
  <c r="AS52" i="1"/>
  <c r="AS38" i="4"/>
  <c r="AS43" i="4"/>
  <c r="AT25" i="1"/>
  <c r="AT24" i="1"/>
  <c r="AT23" i="1"/>
  <c r="AT22" i="1"/>
  <c r="AT21" i="1"/>
  <c r="AT20" i="1"/>
  <c r="AT19" i="1"/>
  <c r="AT18" i="1"/>
  <c r="AT17" i="1"/>
  <c r="AT16" i="1"/>
  <c r="AT15" i="1"/>
  <c r="AT14" i="1"/>
  <c r="AT13" i="1"/>
  <c r="AT12" i="1"/>
  <c r="AT11" i="1"/>
  <c r="AT10" i="1"/>
  <c r="AT9" i="1"/>
  <c r="AS23" i="1"/>
  <c r="AS22" i="1"/>
  <c r="AS21" i="1"/>
  <c r="AS20" i="1"/>
  <c r="AS19" i="1"/>
  <c r="AS18" i="1"/>
  <c r="AS17" i="1"/>
  <c r="AS16" i="1"/>
  <c r="AS15" i="1"/>
  <c r="AS14" i="1"/>
  <c r="AS13" i="1"/>
  <c r="AS12" i="1"/>
  <c r="AS11" i="1"/>
  <c r="AS10" i="1"/>
  <c r="AS9" i="1"/>
  <c r="AQ10" i="1" l="1"/>
  <c r="AQ9" i="1"/>
  <c r="AS16" i="6"/>
  <c r="AS15" i="6"/>
  <c r="AS14" i="6"/>
  <c r="AS13" i="6"/>
  <c r="AS12" i="6"/>
  <c r="AS11" i="6"/>
  <c r="AS10" i="6"/>
  <c r="AS18" i="6" l="1"/>
  <c r="AQ31" i="1"/>
  <c r="AR16" i="6" l="1"/>
  <c r="AS21" i="4"/>
  <c r="AS40" i="1" l="1"/>
  <c r="AS39" i="1"/>
  <c r="AS38" i="1"/>
  <c r="AS37" i="4"/>
  <c r="AS35" i="4"/>
  <c r="AS34" i="4"/>
  <c r="AS36" i="4"/>
  <c r="AS40" i="6"/>
  <c r="AS39" i="6"/>
  <c r="AS38" i="6"/>
  <c r="AS37" i="6"/>
  <c r="AS36" i="6"/>
  <c r="AS35" i="6"/>
  <c r="AS34" i="6"/>
  <c r="AS31" i="1" l="1"/>
  <c r="G31" i="1"/>
  <c r="AR15" i="1" l="1"/>
  <c r="AK31" i="1" l="1"/>
  <c r="AT18" i="6" l="1"/>
  <c r="W19" i="6" s="1"/>
  <c r="AT45" i="1"/>
  <c r="AS45" i="1"/>
  <c r="L8" i="13" l="1"/>
  <c r="L9" i="13" s="1"/>
  <c r="BC49" i="14"/>
  <c r="BC48" i="14"/>
  <c r="BC47" i="14"/>
  <c r="BC46" i="14"/>
  <c r="BC45" i="14"/>
  <c r="BC44" i="14"/>
  <c r="BC43" i="14"/>
  <c r="BC42" i="14"/>
  <c r="BC41" i="14"/>
  <c r="BC40" i="14"/>
  <c r="BC39" i="14"/>
  <c r="BC38" i="14"/>
  <c r="BC37" i="14"/>
  <c r="BF36" i="14"/>
  <c r="BC36" i="14"/>
  <c r="BF35" i="14"/>
  <c r="BC35" i="14"/>
  <c r="BF34" i="14"/>
  <c r="BC34" i="14"/>
  <c r="BF33" i="14"/>
  <c r="BC33" i="14"/>
  <c r="BF32" i="14"/>
  <c r="BC32" i="14"/>
  <c r="BF31" i="14"/>
  <c r="BC31" i="14"/>
  <c r="BF30" i="14"/>
  <c r="BC30" i="14"/>
  <c r="BF29" i="14"/>
  <c r="BC29" i="14"/>
  <c r="BF28" i="14"/>
  <c r="BC28" i="14"/>
  <c r="BF27" i="14"/>
  <c r="BC27" i="14"/>
  <c r="BF26" i="14"/>
  <c r="BC26" i="14"/>
  <c r="BF25" i="14"/>
  <c r="BC25" i="14"/>
  <c r="BF24" i="14"/>
  <c r="BC24" i="14"/>
  <c r="BF23" i="14"/>
  <c r="BC23" i="14"/>
  <c r="BF22" i="14"/>
  <c r="BC22" i="14"/>
  <c r="BF21" i="14"/>
  <c r="BC21" i="14"/>
  <c r="BF20" i="14"/>
  <c r="BC20" i="14"/>
  <c r="BF19" i="14"/>
  <c r="BC19" i="14"/>
  <c r="BF18" i="14"/>
  <c r="BC18" i="14"/>
  <c r="BF17" i="14"/>
  <c r="BC17" i="14"/>
  <c r="BF16" i="14"/>
  <c r="BC16" i="14"/>
  <c r="BF15" i="14"/>
  <c r="BC15" i="14"/>
  <c r="BF14" i="14"/>
  <c r="BC14" i="14"/>
  <c r="BF13" i="14"/>
  <c r="BC13" i="14"/>
  <c r="BF12" i="14"/>
  <c r="BC12" i="14"/>
  <c r="BF11" i="14"/>
  <c r="BC11" i="14"/>
  <c r="BF10" i="14"/>
  <c r="BC10" i="14"/>
  <c r="BF9" i="14"/>
  <c r="BC9" i="14"/>
  <c r="BF8" i="14"/>
  <c r="BC8" i="14"/>
  <c r="BF7" i="14"/>
  <c r="BC7" i="14"/>
  <c r="BF6" i="14"/>
  <c r="BC6" i="14"/>
  <c r="BF5" i="14"/>
  <c r="BC5" i="14"/>
  <c r="BF4" i="14"/>
  <c r="BC4" i="14"/>
  <c r="AR11" i="6"/>
  <c r="AR10" i="6"/>
  <c r="AR9" i="6"/>
  <c r="AS50" i="6"/>
  <c r="AS46" i="6"/>
  <c r="AS47" i="6"/>
  <c r="AS48" i="6"/>
  <c r="AS49" i="6"/>
  <c r="AR46" i="6"/>
  <c r="AP46" i="6"/>
  <c r="AS45" i="6"/>
  <c r="AR45" i="6"/>
  <c r="AQ45" i="6"/>
  <c r="AP45" i="6"/>
  <c r="AQ43" i="6"/>
  <c r="M44" i="6" s="1"/>
  <c r="AP43" i="6"/>
  <c r="G44" i="6" s="1"/>
  <c r="Z33" i="6"/>
  <c r="K24" i="13" s="1"/>
  <c r="AS31" i="6"/>
  <c r="AS30" i="6"/>
  <c r="AS29" i="6"/>
  <c r="AR29" i="6"/>
  <c r="AR32" i="6" s="1"/>
  <c r="S33" i="6" s="1"/>
  <c r="AP21" i="6"/>
  <c r="AS21" i="6"/>
  <c r="AS22" i="6"/>
  <c r="AS23" i="6"/>
  <c r="AS24" i="6"/>
  <c r="AS25" i="6"/>
  <c r="AS20" i="6"/>
  <c r="AR27" i="6"/>
  <c r="S28" i="6" s="1"/>
  <c r="AQ27" i="6"/>
  <c r="M28" i="6" s="1"/>
  <c r="AP20" i="6"/>
  <c r="AR13" i="6"/>
  <c r="AR12" i="6"/>
  <c r="AQ12" i="6"/>
  <c r="AQ10" i="6"/>
  <c r="AQ32" i="6"/>
  <c r="AP32" i="6"/>
  <c r="AQ11" i="6"/>
  <c r="AQ13" i="6"/>
  <c r="AR14" i="6"/>
  <c r="AR15" i="6"/>
  <c r="AQ9" i="6"/>
  <c r="AS52" i="4"/>
  <c r="AS55" i="4" s="1"/>
  <c r="Y56" i="4" s="1"/>
  <c r="S55" i="4"/>
  <c r="H20" i="13" s="1"/>
  <c r="AQ55" i="4"/>
  <c r="AP55" i="4"/>
  <c r="AR52" i="4"/>
  <c r="AR55" i="4" s="1"/>
  <c r="S56" i="4" s="1"/>
  <c r="AP50" i="4"/>
  <c r="AR45" i="4"/>
  <c r="AR50" i="4" s="1"/>
  <c r="S51" i="4" s="1"/>
  <c r="AS46" i="4"/>
  <c r="AS47" i="4"/>
  <c r="AS45" i="4"/>
  <c r="AQ45" i="4"/>
  <c r="AQ50" i="4" s="1"/>
  <c r="AR35" i="4"/>
  <c r="AR34" i="4"/>
  <c r="AQ34" i="4"/>
  <c r="AQ43" i="4" s="1"/>
  <c r="M44" i="4" s="1"/>
  <c r="AQ32" i="4"/>
  <c r="AS29" i="4"/>
  <c r="AS28" i="4"/>
  <c r="AR28" i="4"/>
  <c r="AR32" i="4" s="1"/>
  <c r="S33" i="4" s="1"/>
  <c r="AP32" i="4"/>
  <c r="G33" i="4" s="1"/>
  <c r="AQ10" i="4"/>
  <c r="AR10" i="4"/>
  <c r="AS10" i="4"/>
  <c r="AQ11" i="4"/>
  <c r="AR11" i="4"/>
  <c r="AS11" i="4"/>
  <c r="AQ12" i="4"/>
  <c r="AR12" i="4"/>
  <c r="AS12" i="4"/>
  <c r="AR13" i="4"/>
  <c r="AS13" i="4"/>
  <c r="AR14" i="4"/>
  <c r="AS14" i="4"/>
  <c r="AR15" i="4"/>
  <c r="AS15" i="4"/>
  <c r="AR16" i="4"/>
  <c r="AS16" i="4"/>
  <c r="AR17" i="4"/>
  <c r="AS17" i="4"/>
  <c r="AS18" i="4"/>
  <c r="AS19" i="4"/>
  <c r="AS20" i="4"/>
  <c r="AQ9" i="4"/>
  <c r="AS9" i="4"/>
  <c r="AR9" i="4"/>
  <c r="AQ55" i="1"/>
  <c r="AT55" i="1"/>
  <c r="AU55" i="1"/>
  <c r="AS51" i="1"/>
  <c r="AR55" i="1"/>
  <c r="S56" i="1" s="1"/>
  <c r="AQ49" i="1"/>
  <c r="AR49" i="1"/>
  <c r="AU49" i="1"/>
  <c r="AT44" i="1"/>
  <c r="AT46" i="1"/>
  <c r="AS46" i="1"/>
  <c r="AS44" i="1"/>
  <c r="AT42" i="1"/>
  <c r="AU42" i="1"/>
  <c r="AP42" i="1"/>
  <c r="G43" i="1" s="1"/>
  <c r="AQ42" i="1"/>
  <c r="M43" i="1" s="1"/>
  <c r="AR42" i="1"/>
  <c r="S43" i="1" s="1"/>
  <c r="AS34" i="1"/>
  <c r="AS33" i="1"/>
  <c r="AR36" i="1"/>
  <c r="S37" i="1" s="1"/>
  <c r="AQ36" i="1"/>
  <c r="AT36" i="1"/>
  <c r="AU36" i="1"/>
  <c r="AP36" i="1"/>
  <c r="AR9" i="1"/>
  <c r="AR10" i="1"/>
  <c r="AR11" i="1"/>
  <c r="AR12" i="1"/>
  <c r="AR13" i="1"/>
  <c r="AR14" i="1"/>
  <c r="AR16" i="1"/>
  <c r="AR17" i="1"/>
  <c r="AR18" i="1"/>
  <c r="AR19" i="1"/>
  <c r="AR20" i="1"/>
  <c r="AR21" i="1"/>
  <c r="AR22" i="1"/>
  <c r="AR23" i="1"/>
  <c r="AR24" i="1"/>
  <c r="AU31" i="1"/>
  <c r="AK32" i="1" s="1"/>
  <c r="N13" i="4"/>
  <c r="N27" i="4" s="1"/>
  <c r="G15" i="13" s="1"/>
  <c r="N32" i="1"/>
  <c r="AK55" i="4"/>
  <c r="AK50" i="4"/>
  <c r="AK43" i="4"/>
  <c r="AK26" i="4"/>
  <c r="AK32" i="4" s="1"/>
  <c r="AK55" i="6"/>
  <c r="AK43" i="6"/>
  <c r="AK32" i="6"/>
  <c r="AK55" i="1"/>
  <c r="L13" i="13" s="1"/>
  <c r="AK49" i="1"/>
  <c r="L12" i="13" s="1"/>
  <c r="AK42" i="1"/>
  <c r="L11" i="13" s="1"/>
  <c r="AK36" i="1"/>
  <c r="L10" i="13" s="1"/>
  <c r="AE55" i="4"/>
  <c r="L20" i="13" s="1"/>
  <c r="AE50" i="4"/>
  <c r="L19" i="13" s="1"/>
  <c r="AE43" i="4"/>
  <c r="L18" i="13" s="1"/>
  <c r="AE32" i="4"/>
  <c r="L16" i="13" s="1"/>
  <c r="AE26" i="4"/>
  <c r="L15" i="13" s="1"/>
  <c r="AE55" i="6"/>
  <c r="L26" i="13" s="1"/>
  <c r="AE43" i="6"/>
  <c r="L25" i="13" s="1"/>
  <c r="AE32" i="6"/>
  <c r="L24" i="13" s="1"/>
  <c r="AE27" i="6"/>
  <c r="AE18" i="6"/>
  <c r="L22" i="13" s="1"/>
  <c r="AE55" i="1"/>
  <c r="J13" i="13" s="1"/>
  <c r="AE49" i="1"/>
  <c r="J12" i="13" s="1"/>
  <c r="AE42" i="1"/>
  <c r="J11" i="13" s="1"/>
  <c r="AE36" i="1"/>
  <c r="J10" i="13" s="1"/>
  <c r="AE31" i="1"/>
  <c r="J8" i="13" s="1"/>
  <c r="Y55" i="4"/>
  <c r="Y50" i="4"/>
  <c r="J19" i="13" s="1"/>
  <c r="Y43" i="4"/>
  <c r="J18" i="13" s="1"/>
  <c r="Y32" i="4"/>
  <c r="J16" i="13" s="1"/>
  <c r="Y26" i="4"/>
  <c r="J15" i="13" s="1"/>
  <c r="J26" i="13"/>
  <c r="Y43" i="6"/>
  <c r="J25" i="13" s="1"/>
  <c r="Y32" i="6"/>
  <c r="J24" i="13" s="1"/>
  <c r="Y27" i="6"/>
  <c r="J23" i="13" s="1"/>
  <c r="Y18" i="6"/>
  <c r="J22" i="13" s="1"/>
  <c r="S50" i="4"/>
  <c r="H19" i="13" s="1"/>
  <c r="S43" i="4"/>
  <c r="H18" i="13" s="1"/>
  <c r="S32" i="4"/>
  <c r="H16" i="13" s="1"/>
  <c r="S26" i="4"/>
  <c r="H15" i="13" s="1"/>
  <c r="S55" i="6"/>
  <c r="H26" i="13" s="1"/>
  <c r="S43" i="6"/>
  <c r="H25" i="13" s="1"/>
  <c r="S32" i="6"/>
  <c r="H24" i="13" s="1"/>
  <c r="S27" i="6"/>
  <c r="H23" i="13" s="1"/>
  <c r="S18" i="6"/>
  <c r="S55" i="1"/>
  <c r="H13" i="13" s="1"/>
  <c r="S49" i="1"/>
  <c r="H12" i="13" s="1"/>
  <c r="S42" i="1"/>
  <c r="S36" i="1"/>
  <c r="H10" i="13" s="1"/>
  <c r="S31" i="1"/>
  <c r="H8" i="13" s="1"/>
  <c r="H9" i="13" s="1"/>
  <c r="M55" i="4"/>
  <c r="M50" i="4"/>
  <c r="F19" i="13" s="1"/>
  <c r="M43" i="4"/>
  <c r="F18" i="13" s="1"/>
  <c r="M32" i="4"/>
  <c r="F16" i="13" s="1"/>
  <c r="M26" i="4"/>
  <c r="M55" i="6"/>
  <c r="F26" i="13" s="1"/>
  <c r="M43" i="6"/>
  <c r="F25" i="13" s="1"/>
  <c r="M32" i="6"/>
  <c r="F24" i="13" s="1"/>
  <c r="M27" i="6"/>
  <c r="M18" i="6"/>
  <c r="F22" i="13" s="1"/>
  <c r="M55" i="1"/>
  <c r="F13" i="13" s="1"/>
  <c r="M49" i="1"/>
  <c r="F12" i="13" s="1"/>
  <c r="M42" i="1"/>
  <c r="F11" i="13" s="1"/>
  <c r="M36" i="1"/>
  <c r="F10" i="13" s="1"/>
  <c r="M31" i="1"/>
  <c r="F8" i="13" s="1"/>
  <c r="F9" i="13" s="1"/>
  <c r="G55" i="4"/>
  <c r="G50" i="4"/>
  <c r="D19" i="13" s="1"/>
  <c r="G43" i="4"/>
  <c r="D18" i="13" s="1"/>
  <c r="G32" i="4"/>
  <c r="D16" i="13" s="1"/>
  <c r="G26" i="4"/>
  <c r="D15" i="13" s="1"/>
  <c r="G55" i="6"/>
  <c r="G43" i="6"/>
  <c r="D25" i="13" s="1"/>
  <c r="G32" i="6"/>
  <c r="D24" i="13" s="1"/>
  <c r="G27" i="6"/>
  <c r="D23" i="13" s="1"/>
  <c r="G18" i="6"/>
  <c r="D22" i="13" s="1"/>
  <c r="G55" i="1"/>
  <c r="D13" i="13" s="1"/>
  <c r="G49" i="1"/>
  <c r="G42" i="1"/>
  <c r="D11" i="13" s="1"/>
  <c r="G36" i="1"/>
  <c r="D10" i="13" s="1"/>
  <c r="D8" i="13"/>
  <c r="D9" i="13" s="1"/>
  <c r="AF32" i="1"/>
  <c r="K8" i="13" s="1"/>
  <c r="K9" i="13" s="1"/>
  <c r="AL56" i="4"/>
  <c r="AF56" i="4"/>
  <c r="M20" i="13" s="1"/>
  <c r="Z56" i="4"/>
  <c r="T56" i="4"/>
  <c r="N56" i="4"/>
  <c r="H56" i="4"/>
  <c r="E20" i="13" s="1"/>
  <c r="AL51" i="4"/>
  <c r="AF51" i="4"/>
  <c r="M19" i="13" s="1"/>
  <c r="Z51" i="4"/>
  <c r="K19" i="13" s="1"/>
  <c r="T51" i="4"/>
  <c r="I19" i="13" s="1"/>
  <c r="N51" i="4"/>
  <c r="G19" i="13" s="1"/>
  <c r="H51" i="4"/>
  <c r="E19" i="13" s="1"/>
  <c r="AL44" i="4"/>
  <c r="AF44" i="4"/>
  <c r="M18" i="13" s="1"/>
  <c r="Z44" i="4"/>
  <c r="K18" i="13" s="1"/>
  <c r="T44" i="4"/>
  <c r="I18" i="13" s="1"/>
  <c r="N44" i="4"/>
  <c r="G18" i="13" s="1"/>
  <c r="H44" i="4"/>
  <c r="E18" i="13" s="1"/>
  <c r="Z33" i="4"/>
  <c r="K16" i="13" s="1"/>
  <c r="T33" i="4"/>
  <c r="I16" i="13" s="1"/>
  <c r="N33" i="4"/>
  <c r="G16" i="13" s="1"/>
  <c r="H33" i="4"/>
  <c r="E16" i="13" s="1"/>
  <c r="AL27" i="4"/>
  <c r="AL33" i="4" s="1"/>
  <c r="AL57" i="4" s="1"/>
  <c r="AF27" i="4"/>
  <c r="M15" i="13" s="1"/>
  <c r="Z27" i="4"/>
  <c r="K15" i="13" s="1"/>
  <c r="T27" i="4"/>
  <c r="I15" i="13" s="1"/>
  <c r="H27" i="4"/>
  <c r="E15" i="13" s="1"/>
  <c r="K20" i="13"/>
  <c r="AL56" i="6"/>
  <c r="AL57" i="6" s="1"/>
  <c r="AF56" i="6"/>
  <c r="M26" i="13" s="1"/>
  <c r="Z56" i="6"/>
  <c r="T56" i="6"/>
  <c r="I26" i="13" s="1"/>
  <c r="N56" i="6"/>
  <c r="G26" i="13" s="1"/>
  <c r="H56" i="6"/>
  <c r="AL44" i="6"/>
  <c r="AF44" i="6"/>
  <c r="M25" i="13" s="1"/>
  <c r="Z44" i="6"/>
  <c r="K25" i="13" s="1"/>
  <c r="T44" i="6"/>
  <c r="I25" i="13" s="1"/>
  <c r="N44" i="6"/>
  <c r="G25" i="13" s="1"/>
  <c r="H44" i="6"/>
  <c r="AL33" i="6"/>
  <c r="AF33" i="6"/>
  <c r="M24" i="13" s="1"/>
  <c r="T33" i="6"/>
  <c r="I24" i="13" s="1"/>
  <c r="N33" i="6"/>
  <c r="G24" i="13" s="1"/>
  <c r="H33" i="6"/>
  <c r="E24" i="13" s="1"/>
  <c r="H43" i="1"/>
  <c r="E11" i="13" s="1"/>
  <c r="AL56" i="1"/>
  <c r="M13" i="13" s="1"/>
  <c r="AF56" i="1"/>
  <c r="K13" i="13" s="1"/>
  <c r="T56" i="1"/>
  <c r="I13" i="13" s="1"/>
  <c r="N56" i="1"/>
  <c r="H56" i="1"/>
  <c r="E13" i="13" s="1"/>
  <c r="AL50" i="1"/>
  <c r="M12" i="13" s="1"/>
  <c r="AF50" i="1"/>
  <c r="K12" i="13" s="1"/>
  <c r="T50" i="1"/>
  <c r="I12" i="13" s="1"/>
  <c r="N50" i="1"/>
  <c r="G12" i="13" s="1"/>
  <c r="H50" i="1"/>
  <c r="AL43" i="1"/>
  <c r="M11" i="13" s="1"/>
  <c r="AF43" i="1"/>
  <c r="K11" i="13" s="1"/>
  <c r="T43" i="1"/>
  <c r="I11" i="13" s="1"/>
  <c r="N43" i="1"/>
  <c r="G11" i="13" s="1"/>
  <c r="AL37" i="1"/>
  <c r="M10" i="13" s="1"/>
  <c r="AF37" i="1"/>
  <c r="K10" i="13" s="1"/>
  <c r="T37" i="1"/>
  <c r="I10" i="13" s="1"/>
  <c r="N37" i="1"/>
  <c r="G10" i="13" s="1"/>
  <c r="H37" i="1"/>
  <c r="E10" i="13" s="1"/>
  <c r="T4" i="1"/>
  <c r="T4" i="4"/>
  <c r="T4" i="6"/>
  <c r="S4" i="6"/>
  <c r="S4" i="4"/>
  <c r="S4" i="1"/>
  <c r="H30" i="1"/>
  <c r="H28" i="1"/>
  <c r="G4" i="6"/>
  <c r="B4" i="6"/>
  <c r="D4" i="6" s="1"/>
  <c r="G4" i="4"/>
  <c r="B4" i="4"/>
  <c r="D4" i="4" s="1"/>
  <c r="G4" i="1"/>
  <c r="AL2" i="6"/>
  <c r="AL2" i="4"/>
  <c r="AL2" i="1"/>
  <c r="AE5" i="6"/>
  <c r="AE5" i="4"/>
  <c r="AE5" i="1"/>
  <c r="B4" i="1"/>
  <c r="D4" i="1" s="1"/>
  <c r="N2" i="14"/>
  <c r="AF28" i="6"/>
  <c r="Z28" i="6"/>
  <c r="K23" i="13" s="1"/>
  <c r="T28" i="6"/>
  <c r="I23" i="13" s="1"/>
  <c r="N28" i="6"/>
  <c r="G23" i="13" s="1"/>
  <c r="H28" i="6"/>
  <c r="E23" i="13" s="1"/>
  <c r="AF19" i="6"/>
  <c r="K22" i="13"/>
  <c r="T19" i="6"/>
  <c r="I22" i="13" s="1"/>
  <c r="N19" i="6"/>
  <c r="H19" i="6"/>
  <c r="E22" i="13" s="1"/>
  <c r="AF33" i="4"/>
  <c r="AL32" i="1"/>
  <c r="M8" i="13" s="1"/>
  <c r="M9" i="13" s="1"/>
  <c r="T32" i="1"/>
  <c r="I8" i="13" s="1"/>
  <c r="I9" i="13" s="1"/>
  <c r="M22" i="13"/>
  <c r="I20" i="13"/>
  <c r="D20" i="13"/>
  <c r="G20" i="13"/>
  <c r="AP27" i="6" l="1"/>
  <c r="G28" i="6" s="1"/>
  <c r="AR55" i="6"/>
  <c r="S56" i="6" s="1"/>
  <c r="M5" i="14"/>
  <c r="N57" i="6"/>
  <c r="Y19" i="6"/>
  <c r="K17" i="13"/>
  <c r="C44" i="4"/>
  <c r="AP26" i="4"/>
  <c r="G27" i="4" s="1"/>
  <c r="AR43" i="6"/>
  <c r="S44" i="6" s="1"/>
  <c r="AR18" i="6"/>
  <c r="S19" i="6" s="1"/>
  <c r="C55" i="4"/>
  <c r="AR43" i="4"/>
  <c r="S44" i="4" s="1"/>
  <c r="AP43" i="4"/>
  <c r="C24" i="13"/>
  <c r="H32" i="1"/>
  <c r="E8" i="13" s="1"/>
  <c r="E9" i="13" s="1"/>
  <c r="I14" i="13"/>
  <c r="AS55" i="1"/>
  <c r="AE56" i="1" s="1"/>
  <c r="E21" i="13"/>
  <c r="C10" i="13"/>
  <c r="K21" i="13"/>
  <c r="AT31" i="1"/>
  <c r="H17" i="13"/>
  <c r="C33" i="6"/>
  <c r="C27" i="4"/>
  <c r="I21" i="13"/>
  <c r="N57" i="4"/>
  <c r="H21" i="13"/>
  <c r="AE57" i="4"/>
  <c r="L17" i="13"/>
  <c r="L14" i="13"/>
  <c r="AP31" i="1"/>
  <c r="G32" i="1" s="1"/>
  <c r="AS36" i="1"/>
  <c r="AE37" i="1" s="1"/>
  <c r="AS49" i="1"/>
  <c r="AT49" i="1"/>
  <c r="AP55" i="1"/>
  <c r="Y44" i="4"/>
  <c r="AS50" i="4"/>
  <c r="Y51" i="4" s="1"/>
  <c r="AS43" i="6"/>
  <c r="Y44" i="6" s="1"/>
  <c r="G8" i="13"/>
  <c r="G9" i="13" s="1"/>
  <c r="C19" i="6"/>
  <c r="C11" i="13"/>
  <c r="B24" i="13"/>
  <c r="G17" i="13"/>
  <c r="M21" i="13"/>
  <c r="C32" i="4"/>
  <c r="N19" i="13"/>
  <c r="AS27" i="6"/>
  <c r="Y28" i="6" s="1"/>
  <c r="C43" i="4"/>
  <c r="M51" i="4"/>
  <c r="Z57" i="4"/>
  <c r="C37" i="1"/>
  <c r="I17" i="13"/>
  <c r="G22" i="13"/>
  <c r="G27" i="13" s="1"/>
  <c r="AL57" i="1"/>
  <c r="C33" i="4"/>
  <c r="C19" i="13"/>
  <c r="G57" i="4"/>
  <c r="J17" i="13"/>
  <c r="AK57" i="6"/>
  <c r="AP49" i="1"/>
  <c r="G50" i="1" s="1"/>
  <c r="AS26" i="4"/>
  <c r="Y27" i="4" s="1"/>
  <c r="AS32" i="4"/>
  <c r="Y33" i="4" s="1"/>
  <c r="AQ18" i="6"/>
  <c r="M19" i="6" s="1"/>
  <c r="AP18" i="6"/>
  <c r="G19" i="6" s="1"/>
  <c r="AS32" i="6"/>
  <c r="AP55" i="6"/>
  <c r="G56" i="6" s="1"/>
  <c r="AS55" i="6"/>
  <c r="Y56" i="6" s="1"/>
  <c r="AQ55" i="6"/>
  <c r="M56" i="6" s="1"/>
  <c r="E5" i="14"/>
  <c r="C50" i="1"/>
  <c r="AF57" i="1"/>
  <c r="B10" i="13"/>
  <c r="C36" i="1"/>
  <c r="C50" i="4"/>
  <c r="B19" i="13"/>
  <c r="B13" i="13"/>
  <c r="J27" i="13"/>
  <c r="Y57" i="6"/>
  <c r="S57" i="4"/>
  <c r="G44" i="4"/>
  <c r="M23" i="13"/>
  <c r="M27" i="13" s="1"/>
  <c r="C28" i="6"/>
  <c r="E17" i="13"/>
  <c r="C15" i="13"/>
  <c r="M57" i="6"/>
  <c r="F23" i="13"/>
  <c r="F15" i="13"/>
  <c r="C26" i="4"/>
  <c r="F20" i="13"/>
  <c r="F21" i="13" s="1"/>
  <c r="M57" i="4"/>
  <c r="M32" i="1"/>
  <c r="AF57" i="6"/>
  <c r="M14" i="13"/>
  <c r="N57" i="1"/>
  <c r="G13" i="13"/>
  <c r="G14" i="13" s="1"/>
  <c r="C56" i="1"/>
  <c r="E25" i="13"/>
  <c r="C44" i="6"/>
  <c r="E26" i="13"/>
  <c r="H57" i="6"/>
  <c r="C56" i="6"/>
  <c r="AR31" i="1"/>
  <c r="S32" i="1" s="1"/>
  <c r="C18" i="13"/>
  <c r="T57" i="6"/>
  <c r="E12" i="13"/>
  <c r="C20" i="13"/>
  <c r="L23" i="13"/>
  <c r="L27" i="13" s="1"/>
  <c r="AE57" i="6"/>
  <c r="AQ26" i="4"/>
  <c r="M27" i="4" s="1"/>
  <c r="N16" i="13"/>
  <c r="D21" i="13"/>
  <c r="B18" i="13"/>
  <c r="T57" i="1"/>
  <c r="F14" i="13"/>
  <c r="M16" i="13"/>
  <c r="C16" i="13" s="1"/>
  <c r="AF57" i="4"/>
  <c r="G21" i="13"/>
  <c r="H11" i="13"/>
  <c r="B11" i="13" s="1"/>
  <c r="C42" i="1"/>
  <c r="H22" i="13"/>
  <c r="H27" i="13" s="1"/>
  <c r="S57" i="6"/>
  <c r="C18" i="6"/>
  <c r="J20" i="13"/>
  <c r="J21" i="13" s="1"/>
  <c r="Y57" i="4"/>
  <c r="J14" i="13"/>
  <c r="T57" i="4"/>
  <c r="C49" i="1"/>
  <c r="C27" i="6"/>
  <c r="C55" i="6"/>
  <c r="D26" i="13"/>
  <c r="B26" i="13" s="1"/>
  <c r="AR26" i="4"/>
  <c r="S27" i="4" s="1"/>
  <c r="C56" i="4"/>
  <c r="H57" i="4"/>
  <c r="C43" i="1"/>
  <c r="C32" i="6"/>
  <c r="G57" i="1"/>
  <c r="B16" i="13"/>
  <c r="K14" i="13"/>
  <c r="D12" i="13"/>
  <c r="B25" i="13"/>
  <c r="K26" i="13"/>
  <c r="K27" i="13" s="1"/>
  <c r="Z57" i="6"/>
  <c r="L21" i="13"/>
  <c r="N20" i="13"/>
  <c r="C55" i="1"/>
  <c r="G57" i="6"/>
  <c r="I27" i="13"/>
  <c r="C51" i="4"/>
  <c r="C43" i="6"/>
  <c r="D17" i="13"/>
  <c r="AS42" i="1"/>
  <c r="AE43" i="1" s="1"/>
  <c r="AK57" i="1"/>
  <c r="S57" i="1"/>
  <c r="M57" i="1"/>
  <c r="AE57" i="1"/>
  <c r="C31" i="1"/>
  <c r="J9" i="13"/>
  <c r="B8" i="13"/>
  <c r="B9" i="13" s="1"/>
  <c r="N26" i="13" l="1"/>
  <c r="AE32" i="1"/>
  <c r="H57" i="1"/>
  <c r="C57" i="1" s="1"/>
  <c r="C13" i="13"/>
  <c r="N25" i="13"/>
  <c r="N13" i="13"/>
  <c r="G56" i="1"/>
  <c r="C32" i="1"/>
  <c r="AE50" i="1"/>
  <c r="C8" i="13"/>
  <c r="C9" i="13" s="1"/>
  <c r="I28" i="13"/>
  <c r="L28" i="13"/>
  <c r="C57" i="4"/>
  <c r="N22" i="13"/>
  <c r="N18" i="13"/>
  <c r="N21" i="13" s="1"/>
  <c r="N12" i="13"/>
  <c r="N10" i="13"/>
  <c r="G28" i="13"/>
  <c r="K28" i="13"/>
  <c r="C21" i="13"/>
  <c r="N23" i="13"/>
  <c r="D27" i="13"/>
  <c r="Y33" i="6"/>
  <c r="N24" i="13"/>
  <c r="C22" i="13"/>
  <c r="B22" i="13"/>
  <c r="J28" i="13"/>
  <c r="B20" i="13"/>
  <c r="B21" i="13" s="1"/>
  <c r="B12" i="13"/>
  <c r="B14" i="13" s="1"/>
  <c r="D14" i="13"/>
  <c r="N11" i="13"/>
  <c r="C23" i="13"/>
  <c r="C25" i="13"/>
  <c r="E27" i="13"/>
  <c r="C17" i="13"/>
  <c r="N8" i="13"/>
  <c r="N9" i="13" s="1"/>
  <c r="C57" i="6"/>
  <c r="M17" i="13"/>
  <c r="M28" i="13" s="1"/>
  <c r="B15" i="13"/>
  <c r="B17" i="13" s="1"/>
  <c r="F17" i="13"/>
  <c r="H14" i="13"/>
  <c r="H28" i="13" s="1"/>
  <c r="C12" i="13"/>
  <c r="E14" i="13"/>
  <c r="C26" i="13"/>
  <c r="N15" i="13"/>
  <c r="N17" i="13" s="1"/>
  <c r="B23" i="13"/>
  <c r="F27" i="13"/>
  <c r="C14" i="13" l="1"/>
  <c r="D28" i="13"/>
  <c r="E28" i="13"/>
  <c r="N27" i="13"/>
  <c r="N14" i="13"/>
  <c r="B27" i="13"/>
  <c r="B28" i="13" s="1"/>
  <c r="C27" i="13"/>
  <c r="F28" i="13"/>
  <c r="C28" i="13" l="1"/>
  <c r="F6" i="14" s="1"/>
  <c r="V4" i="4" s="1"/>
  <c r="N28" i="13"/>
  <c r="V4" i="6" l="1"/>
  <c r="V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B19PC11</author>
  </authors>
  <commentList>
    <comment ref="W11" authorId="0" shapeId="0" xr:uid="{39963786-B493-48BF-A47F-65F019E9C64D}">
      <text>
        <r>
          <rPr>
            <sz val="11"/>
            <rFont val="ＭＳ Ｐゴシック"/>
            <family val="3"/>
            <charset val="128"/>
          </rPr>
          <t>朝日「旧延岡：240（毎日30）」
「旧延岡南部：473」
「旧延岡西部：300（毎日130）」
「旧延岡東部：280」
「旧恒富：350」
「旧旭ヶ丘：290」</t>
        </r>
      </text>
    </comment>
  </commentList>
</comments>
</file>

<file path=xl/sharedStrings.xml><?xml version="1.0" encoding="utf-8"?>
<sst xmlns="http://schemas.openxmlformats.org/spreadsheetml/2006/main" count="4598" uniqueCount="696">
  <si>
    <t>宮崎県入力</t>
    <rPh sb="0" eb="2">
      <t>ミヤザキ</t>
    </rPh>
    <rPh sb="2" eb="3">
      <t>ケン</t>
    </rPh>
    <rPh sb="3" eb="5">
      <t>ニュウリョク</t>
    </rPh>
    <phoneticPr fontId="4"/>
  </si>
  <si>
    <t>折込日</t>
    <rPh sb="0" eb="2">
      <t>オリコミ</t>
    </rPh>
    <rPh sb="2" eb="3">
      <t>ビ</t>
    </rPh>
    <phoneticPr fontId="4"/>
  </si>
  <si>
    <t>曜日</t>
    <rPh sb="0" eb="2">
      <t>ヨウビ</t>
    </rPh>
    <phoneticPr fontId="4"/>
  </si>
  <si>
    <t>は入力欄</t>
    <rPh sb="1" eb="3">
      <t>ニュウリョク</t>
    </rPh>
    <rPh sb="3" eb="4">
      <t>ラン</t>
    </rPh>
    <phoneticPr fontId="4"/>
  </si>
  <si>
    <t>Ｆ５・・・選択したセルの全地域一括落とし込み</t>
    <rPh sb="5" eb="7">
      <t>センタク</t>
    </rPh>
    <rPh sb="12" eb="13">
      <t>ゼン</t>
    </rPh>
    <rPh sb="13" eb="15">
      <t>チイキ</t>
    </rPh>
    <rPh sb="15" eb="17">
      <t>イッカツ</t>
    </rPh>
    <rPh sb="17" eb="18">
      <t>オ</t>
    </rPh>
    <rPh sb="20" eb="21">
      <t>コ</t>
    </rPh>
    <phoneticPr fontId="4"/>
  </si>
  <si>
    <t>サイズコード</t>
  </si>
  <si>
    <t>サイズ名</t>
  </si>
  <si>
    <t>業種コード</t>
    <rPh sb="0" eb="2">
      <t>ギョウシュ</t>
    </rPh>
    <phoneticPr fontId="2"/>
  </si>
  <si>
    <t>業種名</t>
    <rPh sb="0" eb="2">
      <t>ギョウシュ</t>
    </rPh>
    <phoneticPr fontId="2"/>
  </si>
  <si>
    <t>広告主</t>
    <rPh sb="0" eb="2">
      <t>コウコク</t>
    </rPh>
    <rPh sb="2" eb="3">
      <t>ヌシ</t>
    </rPh>
    <phoneticPr fontId="4"/>
  </si>
  <si>
    <t>様</t>
    <rPh sb="0" eb="1">
      <t>サマ</t>
    </rPh>
    <phoneticPr fontId="2"/>
  </si>
  <si>
    <t>Ｆ６・・・選択したセルの全地域一括クリア</t>
    <rPh sb="5" eb="7">
      <t>センタク</t>
    </rPh>
    <rPh sb="12" eb="15">
      <t>ゼンチイキ</t>
    </rPh>
    <rPh sb="15" eb="17">
      <t>イッカツ</t>
    </rPh>
    <phoneticPr fontId="4"/>
  </si>
  <si>
    <t>タイトル</t>
    <phoneticPr fontId="4"/>
  </si>
  <si>
    <t>は表示欄</t>
    <rPh sb="1" eb="3">
      <t>ヒョウジ</t>
    </rPh>
    <rPh sb="3" eb="4">
      <t>ラン</t>
    </rPh>
    <phoneticPr fontId="4"/>
  </si>
  <si>
    <t>Ｆ７・・・選択したセルのみ落とし込み</t>
    <rPh sb="5" eb="7">
      <t>センタク</t>
    </rPh>
    <rPh sb="13" eb="14">
      <t>オ</t>
    </rPh>
    <rPh sb="16" eb="17">
      <t>コ</t>
    </rPh>
    <phoneticPr fontId="4"/>
  </si>
  <si>
    <t>B4</t>
  </si>
  <si>
    <t>百貨店</t>
    <phoneticPr fontId="2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</si>
  <si>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ＭＳ Ｐゴシック"/>
        <family val="3"/>
        <charset val="128"/>
      </rPr>
      <t>サイズ</t>
    </r>
    <phoneticPr fontId="4"/>
  </si>
  <si>
    <t>業種</t>
    <rPh sb="0" eb="2">
      <t>ギョウシュ</t>
    </rPh>
    <phoneticPr fontId="4"/>
  </si>
  <si>
    <t>Ｆ８・・・選択したセルのみクリア</t>
    <rPh sb="5" eb="7">
      <t>センタク</t>
    </rPh>
    <phoneticPr fontId="4"/>
  </si>
  <si>
    <t>A4</t>
  </si>
  <si>
    <t>ショッピＳ</t>
    <phoneticPr fontId="2"/>
  </si>
  <si>
    <t>部数</t>
    <rPh sb="0" eb="2">
      <t>ブスウ</t>
    </rPh>
    <phoneticPr fontId="4"/>
  </si>
  <si>
    <t>得意先：</t>
    <rPh sb="0" eb="3">
      <t>トクイサキ</t>
    </rPh>
    <phoneticPr fontId="2"/>
  </si>
  <si>
    <t>◎セルのダブルクリックで落し込み</t>
    <rPh sb="12" eb="13">
      <t>オト</t>
    </rPh>
    <rPh sb="14" eb="15">
      <t>コ</t>
    </rPh>
    <phoneticPr fontId="2"/>
  </si>
  <si>
    <t>B3</t>
  </si>
  <si>
    <t>スーパー</t>
    <phoneticPr fontId="2"/>
  </si>
  <si>
    <t>当社営業担当</t>
    <rPh sb="0" eb="2">
      <t>トウシャ</t>
    </rPh>
    <rPh sb="2" eb="4">
      <t>エイギョウ</t>
    </rPh>
    <rPh sb="4" eb="6">
      <t>タントウ</t>
    </rPh>
    <phoneticPr fontId="2"/>
  </si>
  <si>
    <t>B5</t>
  </si>
  <si>
    <t>ﾎｰﾑｾﾝﾀｰ</t>
    <phoneticPr fontId="2"/>
  </si>
  <si>
    <t>A3</t>
  </si>
  <si>
    <t>ﾃﾞｨｽｶｳﾝﾄ</t>
    <phoneticPr fontId="2"/>
  </si>
  <si>
    <t>B2</t>
  </si>
  <si>
    <t>衣料品</t>
    <phoneticPr fontId="2"/>
  </si>
  <si>
    <t>配布掛率</t>
    <rPh sb="0" eb="2">
      <t>ハイフ</t>
    </rPh>
    <rPh sb="2" eb="3">
      <t>カ</t>
    </rPh>
    <rPh sb="3" eb="4">
      <t>リツ</t>
    </rPh>
    <phoneticPr fontId="4"/>
  </si>
  <si>
    <t>B4厚</t>
  </si>
  <si>
    <t>家具</t>
  </si>
  <si>
    <t>端数50単位</t>
    <rPh sb="0" eb="2">
      <t>ハスウ</t>
    </rPh>
    <rPh sb="4" eb="6">
      <t>タンイ</t>
    </rPh>
    <phoneticPr fontId="4"/>
  </si>
  <si>
    <t>A4厚</t>
  </si>
  <si>
    <t>自動車販売</t>
  </si>
  <si>
    <t>端数処理区分</t>
    <rPh sb="0" eb="2">
      <t>ハスウ</t>
    </rPh>
    <rPh sb="2" eb="4">
      <t>ショリ</t>
    </rPh>
    <rPh sb="4" eb="6">
      <t>クブン</t>
    </rPh>
    <phoneticPr fontId="4"/>
  </si>
  <si>
    <t>A1</t>
  </si>
  <si>
    <t>自動車関連</t>
  </si>
  <si>
    <t>A2</t>
  </si>
  <si>
    <t>家電</t>
  </si>
  <si>
    <t>【折込料金】2024年10月改定</t>
    <rPh sb="1" eb="3">
      <t>オリコミ</t>
    </rPh>
    <rPh sb="3" eb="5">
      <t>リョウキン</t>
    </rPh>
    <rPh sb="10" eb="11">
      <t>ネン</t>
    </rPh>
    <rPh sb="13" eb="14">
      <t>ガツ</t>
    </rPh>
    <rPh sb="14" eb="16">
      <t>カイテイ</t>
    </rPh>
    <phoneticPr fontId="3"/>
  </si>
  <si>
    <t>A5</t>
  </si>
  <si>
    <t>その他小売</t>
  </si>
  <si>
    <t>地区</t>
    <rPh sb="0" eb="2">
      <t>チク</t>
    </rPh>
    <phoneticPr fontId="3"/>
  </si>
  <si>
    <t>新聞</t>
    <rPh sb="0" eb="2">
      <t>シンブン</t>
    </rPh>
    <phoneticPr fontId="3"/>
  </si>
  <si>
    <t>B4</t>
    <phoneticPr fontId="3"/>
  </si>
  <si>
    <t>B3</t>
    <phoneticPr fontId="3"/>
  </si>
  <si>
    <t>B2</t>
    <phoneticPr fontId="3"/>
  </si>
  <si>
    <t>B1</t>
    <phoneticPr fontId="3"/>
  </si>
  <si>
    <t>B4厚</t>
    <phoneticPr fontId="3"/>
  </si>
  <si>
    <t>B3厚</t>
    <phoneticPr fontId="3"/>
  </si>
  <si>
    <t>B3長</t>
    <phoneticPr fontId="3"/>
  </si>
  <si>
    <t>管理料等</t>
    <rPh sb="0" eb="2">
      <t>カンリ</t>
    </rPh>
    <rPh sb="2" eb="3">
      <t>リョウ</t>
    </rPh>
    <rPh sb="3" eb="4">
      <t>トウ</t>
    </rPh>
    <phoneticPr fontId="3"/>
  </si>
  <si>
    <t>B1</t>
  </si>
  <si>
    <t>通信販売</t>
  </si>
  <si>
    <t>宮崎県</t>
    <rPh sb="0" eb="2">
      <t>ミヤザキ</t>
    </rPh>
    <rPh sb="2" eb="3">
      <t>ケン</t>
    </rPh>
    <phoneticPr fontId="3"/>
  </si>
  <si>
    <t>全域（島野浦除く）</t>
    <rPh sb="0" eb="2">
      <t>ゼンイキ</t>
    </rPh>
    <rPh sb="3" eb="5">
      <t>シマノ</t>
    </rPh>
    <rPh sb="5" eb="6">
      <t>ウラ</t>
    </rPh>
    <rPh sb="6" eb="7">
      <t>ノゾ</t>
    </rPh>
    <phoneticPr fontId="2"/>
  </si>
  <si>
    <t>宮日</t>
    <rPh sb="0" eb="2">
      <t>ミヤニチ</t>
    </rPh>
    <phoneticPr fontId="3"/>
  </si>
  <si>
    <t>「・」500円/1販売店</t>
    <rPh sb="6" eb="7">
      <t>エン</t>
    </rPh>
    <rPh sb="9" eb="12">
      <t>ハンバイテン</t>
    </rPh>
    <phoneticPr fontId="3"/>
  </si>
  <si>
    <t>B3長</t>
  </si>
  <si>
    <t>一般飲食業</t>
  </si>
  <si>
    <t>島野浦（延岡市）</t>
    <rPh sb="0" eb="2">
      <t>シマノ</t>
    </rPh>
    <rPh sb="2" eb="3">
      <t>ウラ</t>
    </rPh>
    <rPh sb="4" eb="7">
      <t>ノベオカシ</t>
    </rPh>
    <phoneticPr fontId="2"/>
  </si>
  <si>
    <t>「○」600円/1販売店</t>
    <phoneticPr fontId="2"/>
  </si>
  <si>
    <t>A3厚</t>
  </si>
  <si>
    <t>宅配飲食業</t>
  </si>
  <si>
    <t>宮崎市</t>
    <rPh sb="0" eb="2">
      <t>ミヤザキ</t>
    </rPh>
    <rPh sb="2" eb="3">
      <t>シ</t>
    </rPh>
    <phoneticPr fontId="2"/>
  </si>
  <si>
    <t>M・Y</t>
    <phoneticPr fontId="2"/>
  </si>
  <si>
    <t xml:space="preserve">「■」300円/1販売店
</t>
    <phoneticPr fontId="2"/>
  </si>
  <si>
    <t>A5厚</t>
  </si>
  <si>
    <t>医療関係</t>
  </si>
  <si>
    <t>宮崎市外</t>
    <rPh sb="0" eb="2">
      <t>ミヤザキ</t>
    </rPh>
    <rPh sb="2" eb="3">
      <t>シ</t>
    </rPh>
    <rPh sb="3" eb="4">
      <t>ガイ</t>
    </rPh>
    <phoneticPr fontId="2"/>
  </si>
  <si>
    <t>A・M・Y</t>
  </si>
  <si>
    <t>B5厚</t>
  </si>
  <si>
    <t>健康関連</t>
  </si>
  <si>
    <t>※県外への転送費は実費でいただきます。現地直送の場合は当社指定の納品先へお願いします。　※異形・定形外・厚紙等は事前にお問合せください。</t>
    <rPh sb="1" eb="3">
      <t>ケンガイ</t>
    </rPh>
    <rPh sb="5" eb="7">
      <t>テンソウ</t>
    </rPh>
    <rPh sb="7" eb="8">
      <t>ヒ</t>
    </rPh>
    <rPh sb="19" eb="21">
      <t>ゲンチ</t>
    </rPh>
    <rPh sb="21" eb="23">
      <t>チョクソウ</t>
    </rPh>
    <rPh sb="24" eb="26">
      <t>バアイ</t>
    </rPh>
    <rPh sb="27" eb="29">
      <t>トウシャ</t>
    </rPh>
    <rPh sb="29" eb="31">
      <t>シテイ</t>
    </rPh>
    <rPh sb="32" eb="34">
      <t>ノウヒン</t>
    </rPh>
    <rPh sb="34" eb="35">
      <t>サキ</t>
    </rPh>
    <rPh sb="37" eb="38">
      <t>ネガ</t>
    </rPh>
    <phoneticPr fontId="3"/>
  </si>
  <si>
    <t>B3+B4</t>
  </si>
  <si>
    <t>健康食品</t>
  </si>
  <si>
    <t>B3*2</t>
  </si>
  <si>
    <t>金融関係</t>
  </si>
  <si>
    <t>【締切】</t>
    <rPh sb="1" eb="3">
      <t>シメキリ</t>
    </rPh>
    <phoneticPr fontId="3"/>
  </si>
  <si>
    <t>A3変</t>
  </si>
  <si>
    <t>保険関係</t>
  </si>
  <si>
    <t>納品</t>
    <rPh sb="0" eb="2">
      <t>ノウヒン</t>
    </rPh>
    <phoneticPr fontId="2"/>
  </si>
  <si>
    <t>4日前AM9時</t>
    <rPh sb="1" eb="2">
      <t>ヒ</t>
    </rPh>
    <rPh sb="2" eb="3">
      <t>マエ</t>
    </rPh>
    <rPh sb="6" eb="7">
      <t>ジ</t>
    </rPh>
    <phoneticPr fontId="2"/>
  </si>
  <si>
    <t>2日前AM10時</t>
    <rPh sb="1" eb="2">
      <t>ヒ</t>
    </rPh>
    <rPh sb="2" eb="3">
      <t>マエ</t>
    </rPh>
    <rPh sb="7" eb="8">
      <t>ジ</t>
    </rPh>
    <phoneticPr fontId="2"/>
  </si>
  <si>
    <t>依頼</t>
    <rPh sb="0" eb="2">
      <t>イライ</t>
    </rPh>
    <phoneticPr fontId="2"/>
  </si>
  <si>
    <t>5日前</t>
    <rPh sb="1" eb="2">
      <t>ヒ</t>
    </rPh>
    <rPh sb="2" eb="3">
      <t>マエ</t>
    </rPh>
    <phoneticPr fontId="2"/>
  </si>
  <si>
    <t>3日前</t>
    <rPh sb="1" eb="2">
      <t>ヒ</t>
    </rPh>
    <rPh sb="2" eb="3">
      <t>マエ</t>
    </rPh>
    <phoneticPr fontId="2"/>
  </si>
  <si>
    <t>A4変</t>
  </si>
  <si>
    <t>理容エステ</t>
  </si>
  <si>
    <t>宮日</t>
    <rPh sb="0" eb="2">
      <t>ミヤニチ</t>
    </rPh>
    <phoneticPr fontId="2"/>
  </si>
  <si>
    <t>右記地区以外</t>
    <rPh sb="0" eb="1">
      <t>ミギ</t>
    </rPh>
    <phoneticPr fontId="2"/>
  </si>
  <si>
    <t>宮崎市・東諸県郡</t>
    <rPh sb="0" eb="2">
      <t>ミヤザキ</t>
    </rPh>
    <rPh sb="2" eb="3">
      <t>シ</t>
    </rPh>
    <phoneticPr fontId="2"/>
  </si>
  <si>
    <t>A5変</t>
  </si>
  <si>
    <t>サービス業</t>
  </si>
  <si>
    <t>・西都市・児湯郡</t>
    <phoneticPr fontId="2"/>
  </si>
  <si>
    <t>B3変</t>
  </si>
  <si>
    <t>パチンコ</t>
  </si>
  <si>
    <t>全国紙</t>
    <rPh sb="0" eb="3">
      <t>ゼンコクシ</t>
    </rPh>
    <phoneticPr fontId="2"/>
  </si>
  <si>
    <t>全地区</t>
    <rPh sb="0" eb="1">
      <t>ゼン</t>
    </rPh>
    <rPh sb="1" eb="3">
      <t>チク</t>
    </rPh>
    <phoneticPr fontId="2"/>
  </si>
  <si>
    <t>B4変</t>
  </si>
  <si>
    <t>通信関連</t>
  </si>
  <si>
    <t>納品締切</t>
  </si>
  <si>
    <t>（当社指定納品箇所へ納品の場合です）</t>
    <rPh sb="1" eb="3">
      <t>トウシャ</t>
    </rPh>
    <rPh sb="3" eb="5">
      <t>シテイ</t>
    </rPh>
    <rPh sb="5" eb="7">
      <t>ノウヒン</t>
    </rPh>
    <rPh sb="7" eb="9">
      <t>カショ</t>
    </rPh>
    <rPh sb="10" eb="12">
      <t>ノウヒン</t>
    </rPh>
    <rPh sb="13" eb="15">
      <t>バアイ</t>
    </rPh>
    <phoneticPr fontId="2"/>
  </si>
  <si>
    <t>B5変</t>
  </si>
  <si>
    <t>マンション</t>
  </si>
  <si>
    <t>依頼締切</t>
  </si>
  <si>
    <t>（折込依頼前に納品される場合は事前にご連絡下さい）</t>
    <rPh sb="1" eb="3">
      <t>オリコミ</t>
    </rPh>
    <rPh sb="3" eb="5">
      <t>イライ</t>
    </rPh>
    <rPh sb="5" eb="6">
      <t>マエ</t>
    </rPh>
    <rPh sb="7" eb="9">
      <t>ノウヒン</t>
    </rPh>
    <rPh sb="12" eb="14">
      <t>バアイ</t>
    </rPh>
    <rPh sb="15" eb="17">
      <t>ジゼン</t>
    </rPh>
    <rPh sb="19" eb="21">
      <t>レンラク</t>
    </rPh>
    <rPh sb="21" eb="22">
      <t>クダ</t>
    </rPh>
    <phoneticPr fontId="2"/>
  </si>
  <si>
    <t>A3折</t>
  </si>
  <si>
    <t>戸建て</t>
  </si>
  <si>
    <t>　※締切はいずれも、土・日・祝日を除く折込日の2、3、4日前となっております。</t>
    <rPh sb="2" eb="4">
      <t>シメキリ</t>
    </rPh>
    <rPh sb="10" eb="11">
      <t>ド</t>
    </rPh>
    <rPh sb="12" eb="13">
      <t>ニチ</t>
    </rPh>
    <rPh sb="14" eb="15">
      <t>シュク</t>
    </rPh>
    <rPh sb="15" eb="16">
      <t>ジツ</t>
    </rPh>
    <rPh sb="17" eb="18">
      <t>ノゾ</t>
    </rPh>
    <rPh sb="19" eb="21">
      <t>オリコミ</t>
    </rPh>
    <rPh sb="21" eb="22">
      <t>ビ</t>
    </rPh>
    <rPh sb="28" eb="29">
      <t>ヒ</t>
    </rPh>
    <rPh sb="29" eb="30">
      <t>マエ</t>
    </rPh>
    <phoneticPr fontId="2"/>
  </si>
  <si>
    <t>A4折</t>
  </si>
  <si>
    <t>増改築</t>
  </si>
  <si>
    <t>【特記事項】</t>
    <rPh sb="1" eb="3">
      <t>トッキ</t>
    </rPh>
    <rPh sb="3" eb="5">
      <t>ジコウ</t>
    </rPh>
    <phoneticPr fontId="2"/>
  </si>
  <si>
    <t>A5折</t>
  </si>
  <si>
    <t>教育関連</t>
  </si>
  <si>
    <t>B3折</t>
  </si>
  <si>
    <t>求人</t>
  </si>
  <si>
    <t>B4折</t>
  </si>
  <si>
    <t>連合広告</t>
  </si>
  <si>
    <t>B5折</t>
  </si>
  <si>
    <t>ﾘｻｲｸﾙ･回収</t>
  </si>
  <si>
    <t>B4長</t>
  </si>
  <si>
    <t>不動産仲介</t>
  </si>
  <si>
    <t>B5長</t>
  </si>
  <si>
    <t>官公庁他</t>
  </si>
  <si>
    <t>B4折厚</t>
    <rPh sb="2" eb="3">
      <t>オリ</t>
    </rPh>
    <rPh sb="3" eb="4">
      <t>アツ</t>
    </rPh>
    <phoneticPr fontId="3"/>
  </si>
  <si>
    <t>その他</t>
  </si>
  <si>
    <t>B2+B3</t>
  </si>
  <si>
    <t>A1異</t>
  </si>
  <si>
    <t>A2異</t>
  </si>
  <si>
    <t>A3異</t>
  </si>
  <si>
    <t>A4異</t>
  </si>
  <si>
    <t>A5異</t>
  </si>
  <si>
    <t>B1異</t>
  </si>
  <si>
    <t>B2異</t>
  </si>
  <si>
    <t>B3異</t>
  </si>
  <si>
    <t>B4異</t>
  </si>
  <si>
    <t>B5異</t>
  </si>
  <si>
    <t>特殊</t>
    <rPh sb="0" eb="2">
      <t>トクシュ</t>
    </rPh>
    <phoneticPr fontId="3"/>
  </si>
  <si>
    <t>その他</t>
    <rPh sb="2" eb="3">
      <t>タ</t>
    </rPh>
    <phoneticPr fontId="2"/>
  </si>
  <si>
    <t>*** 宮 崎 県 集 計 表 ***</t>
    <rPh sb="4" eb="5">
      <t>ミヤ</t>
    </rPh>
    <rPh sb="6" eb="7">
      <t>サキ</t>
    </rPh>
    <rPh sb="8" eb="9">
      <t>ケン</t>
    </rPh>
    <phoneticPr fontId="4"/>
  </si>
  <si>
    <t>〒813-0018　福岡県福岡市東区香椎浜ふ頭２丁目３番８号</t>
    <phoneticPr fontId="4"/>
  </si>
  <si>
    <t>電　話　０９２－９８６－９７７７</t>
    <phoneticPr fontId="4"/>
  </si>
  <si>
    <t>宮崎県</t>
    <rPh sb="0" eb="3">
      <t>ミヤザキケン</t>
    </rPh>
    <phoneticPr fontId="13"/>
  </si>
  <si>
    <t>ＦAＸ　０９２－９８６－９７６１</t>
  </si>
  <si>
    <t>地　区　名</t>
  </si>
  <si>
    <t>合　計</t>
  </si>
  <si>
    <t>朝日　02</t>
    <rPh sb="0" eb="2">
      <t>アサヒ</t>
    </rPh>
    <phoneticPr fontId="4"/>
  </si>
  <si>
    <t>毎日　03</t>
    <rPh sb="0" eb="2">
      <t>マイニチ</t>
    </rPh>
    <phoneticPr fontId="4"/>
  </si>
  <si>
    <t>読売　04</t>
    <rPh sb="0" eb="2">
      <t>ヨミウリ</t>
    </rPh>
    <phoneticPr fontId="4"/>
  </si>
  <si>
    <t>宮崎日日新聞　19</t>
    <rPh sb="0" eb="2">
      <t>ミヤザキ</t>
    </rPh>
    <rPh sb="2" eb="4">
      <t>ニチニチ</t>
    </rPh>
    <rPh sb="4" eb="6">
      <t>シンブン</t>
    </rPh>
    <phoneticPr fontId="4"/>
  </si>
  <si>
    <t>日　経　05</t>
    <phoneticPr fontId="4"/>
  </si>
  <si>
    <t>販売店</t>
    <rPh sb="0" eb="3">
      <t>ハンバイテン</t>
    </rPh>
    <phoneticPr fontId="7"/>
  </si>
  <si>
    <t>部数</t>
  </si>
  <si>
    <t>折込部数</t>
  </si>
  <si>
    <t>宮崎市</t>
    <rPh sb="0" eb="2">
      <t>ミヤザキ</t>
    </rPh>
    <rPh sb="2" eb="3">
      <t>シ</t>
    </rPh>
    <phoneticPr fontId="13"/>
  </si>
  <si>
    <t>宮崎地区合計</t>
    <rPh sb="0" eb="2">
      <t>ミヤザキ</t>
    </rPh>
    <rPh sb="2" eb="4">
      <t>チク</t>
    </rPh>
    <rPh sb="4" eb="6">
      <t>ゴウケイ</t>
    </rPh>
    <phoneticPr fontId="4"/>
  </si>
  <si>
    <t>東諸県郡</t>
    <rPh sb="0" eb="1">
      <t>ヒガシ</t>
    </rPh>
    <rPh sb="1" eb="2">
      <t>モロ</t>
    </rPh>
    <rPh sb="2" eb="3">
      <t>ケン</t>
    </rPh>
    <rPh sb="3" eb="4">
      <t>グン</t>
    </rPh>
    <phoneticPr fontId="4"/>
  </si>
  <si>
    <t>西都市</t>
    <rPh sb="1" eb="3">
      <t>トシ</t>
    </rPh>
    <phoneticPr fontId="4"/>
  </si>
  <si>
    <t>日南市</t>
    <rPh sb="0" eb="3">
      <t>ニチナンシ</t>
    </rPh>
    <phoneticPr fontId="4"/>
  </si>
  <si>
    <t>串間市</t>
    <rPh sb="0" eb="3">
      <t>クシマシ</t>
    </rPh>
    <phoneticPr fontId="4"/>
  </si>
  <si>
    <t>宮崎市外合計</t>
    <rPh sb="0" eb="2">
      <t>ミヤザキ</t>
    </rPh>
    <rPh sb="2" eb="3">
      <t>シ</t>
    </rPh>
    <rPh sb="3" eb="4">
      <t>ガイ</t>
    </rPh>
    <rPh sb="4" eb="6">
      <t>ゴウケイ</t>
    </rPh>
    <phoneticPr fontId="4"/>
  </si>
  <si>
    <t>都城市</t>
    <rPh sb="0" eb="3">
      <t>ミヤコノジョウシ</t>
    </rPh>
    <phoneticPr fontId="4"/>
  </si>
  <si>
    <t>北諸県郡</t>
    <rPh sb="0" eb="1">
      <t>キタ</t>
    </rPh>
    <rPh sb="1" eb="2">
      <t>モロ</t>
    </rPh>
    <rPh sb="2" eb="3">
      <t>ケン</t>
    </rPh>
    <rPh sb="3" eb="4">
      <t>グン</t>
    </rPh>
    <phoneticPr fontId="4"/>
  </si>
  <si>
    <t>都城地区合計</t>
    <rPh sb="0" eb="2">
      <t>ミヤコノジョウ</t>
    </rPh>
    <rPh sb="2" eb="4">
      <t>チク</t>
    </rPh>
    <rPh sb="4" eb="6">
      <t>ゴウケイ</t>
    </rPh>
    <phoneticPr fontId="4"/>
  </si>
  <si>
    <t>小林市</t>
    <rPh sb="0" eb="2">
      <t>コバヤシ</t>
    </rPh>
    <rPh sb="2" eb="3">
      <t>シ</t>
    </rPh>
    <phoneticPr fontId="13"/>
  </si>
  <si>
    <t>えびの市</t>
    <rPh sb="3" eb="4">
      <t>シ</t>
    </rPh>
    <phoneticPr fontId="13"/>
  </si>
  <si>
    <t>西諸県郡</t>
    <rPh sb="0" eb="1">
      <t>ニシ</t>
    </rPh>
    <rPh sb="3" eb="4">
      <t>グン</t>
    </rPh>
    <phoneticPr fontId="13"/>
  </si>
  <si>
    <t>小林地区合計</t>
    <rPh sb="0" eb="2">
      <t>コバヤシ</t>
    </rPh>
    <rPh sb="2" eb="4">
      <t>チク</t>
    </rPh>
    <rPh sb="4" eb="5">
      <t>ゴウ</t>
    </rPh>
    <rPh sb="5" eb="6">
      <t>ケイ</t>
    </rPh>
    <phoneticPr fontId="13"/>
  </si>
  <si>
    <t>延岡市</t>
    <rPh sb="0" eb="3">
      <t>ノベオカシ</t>
    </rPh>
    <phoneticPr fontId="4"/>
  </si>
  <si>
    <t>東臼杵郡</t>
    <rPh sb="0" eb="1">
      <t>ヒガシ</t>
    </rPh>
    <rPh sb="1" eb="3">
      <t>ウスキ</t>
    </rPh>
    <rPh sb="3" eb="4">
      <t>グン</t>
    </rPh>
    <phoneticPr fontId="4"/>
  </si>
  <si>
    <t>西臼杵郡</t>
    <rPh sb="1" eb="3">
      <t>ウスキ</t>
    </rPh>
    <rPh sb="3" eb="4">
      <t>グン</t>
    </rPh>
    <phoneticPr fontId="4"/>
  </si>
  <si>
    <t>児湯郡</t>
    <rPh sb="0" eb="1">
      <t>ジ</t>
    </rPh>
    <rPh sb="1" eb="2">
      <t>ユ</t>
    </rPh>
    <rPh sb="2" eb="3">
      <t>グン</t>
    </rPh>
    <phoneticPr fontId="4"/>
  </si>
  <si>
    <t>日向市</t>
    <rPh sb="0" eb="3">
      <t>ヒュウガシ</t>
    </rPh>
    <phoneticPr fontId="4"/>
  </si>
  <si>
    <t>延岡地区合計</t>
    <rPh sb="0" eb="2">
      <t>ノベオカ</t>
    </rPh>
    <rPh sb="2" eb="4">
      <t>チク</t>
    </rPh>
    <rPh sb="4" eb="6">
      <t>ゴウケイ</t>
    </rPh>
    <phoneticPr fontId="4"/>
  </si>
  <si>
    <t>宮崎県合計</t>
    <rPh sb="0" eb="3">
      <t>ミヤザキケン</t>
    </rPh>
    <rPh sb="3" eb="5">
      <t>ゴウケイ</t>
    </rPh>
    <phoneticPr fontId="13"/>
  </si>
  <si>
    <t>宮崎県折込部数表(3-1)</t>
    <rPh sb="0" eb="3">
      <t>ミヤザキケン</t>
    </rPh>
    <rPh sb="3" eb="5">
      <t>オリコミ</t>
    </rPh>
    <rPh sb="5" eb="7">
      <t>ブスウ</t>
    </rPh>
    <rPh sb="7" eb="8">
      <t>ヒョウ</t>
    </rPh>
    <phoneticPr fontId="5"/>
  </si>
  <si>
    <t>担当：</t>
    <rPh sb="0" eb="2">
      <t>タントウ</t>
    </rPh>
    <phoneticPr fontId="5"/>
  </si>
  <si>
    <t>折 込 日</t>
  </si>
  <si>
    <t>曜 日</t>
    <phoneticPr fontId="5"/>
  </si>
  <si>
    <t>広  告  主　／　タ イ ト ル</t>
    <phoneticPr fontId="5"/>
  </si>
  <si>
    <t>サイズ</t>
    <phoneticPr fontId="5"/>
  </si>
  <si>
    <t>業種</t>
    <phoneticPr fontId="5"/>
  </si>
  <si>
    <t>枚 数</t>
    <rPh sb="0" eb="1">
      <t>マイ</t>
    </rPh>
    <rPh sb="2" eb="3">
      <t>スウ</t>
    </rPh>
    <phoneticPr fontId="5"/>
  </si>
  <si>
    <t xml:space="preserve"> </t>
    <phoneticPr fontId="5"/>
  </si>
  <si>
    <t>　</t>
    <phoneticPr fontId="5"/>
  </si>
  <si>
    <t>福岡県福岡市東区香椎浜ふ頭２丁目３番８号</t>
    <phoneticPr fontId="7"/>
  </si>
  <si>
    <t>電　話　０９２－９８６－９７７７</t>
    <phoneticPr fontId="7"/>
  </si>
  <si>
    <t>得意先：</t>
    <rPh sb="0" eb="3">
      <t>トクイサキ</t>
    </rPh>
    <phoneticPr fontId="5"/>
  </si>
  <si>
    <t>様</t>
    <rPh sb="0" eb="1">
      <t>サマ</t>
    </rPh>
    <phoneticPr fontId="5"/>
  </si>
  <si>
    <t>朝日新聞  02</t>
    <phoneticPr fontId="5"/>
  </si>
  <si>
    <t>毎日新聞  03</t>
    <phoneticPr fontId="5"/>
  </si>
  <si>
    <t>読売新聞  04</t>
    <phoneticPr fontId="5"/>
  </si>
  <si>
    <t>宮崎日日新聞　19</t>
    <rPh sb="0" eb="2">
      <t>ミヤザキ</t>
    </rPh>
    <rPh sb="2" eb="4">
      <t>ニチニチ</t>
    </rPh>
    <rPh sb="4" eb="6">
      <t>シンブン</t>
    </rPh>
    <phoneticPr fontId="5"/>
  </si>
  <si>
    <t>日経新聞  05</t>
    <rPh sb="0" eb="2">
      <t>ニッケイ</t>
    </rPh>
    <rPh sb="2" eb="4">
      <t>シンブン</t>
    </rPh>
    <phoneticPr fontId="5"/>
  </si>
  <si>
    <t>販売店名</t>
  </si>
  <si>
    <t>共通コード</t>
  </si>
  <si>
    <t>部 数</t>
  </si>
  <si>
    <t>折込部数</t>
    <rPh sb="0" eb="2">
      <t>オリコミ</t>
    </rPh>
    <rPh sb="2" eb="4">
      <t>ブスウ</t>
    </rPh>
    <phoneticPr fontId="5"/>
  </si>
  <si>
    <t>備</t>
    <rPh sb="0" eb="1">
      <t>ビ</t>
    </rPh>
    <phoneticPr fontId="5"/>
  </si>
  <si>
    <t>共通コード</t>
    <rPh sb="0" eb="2">
      <t>キョウツウ</t>
    </rPh>
    <phoneticPr fontId="6"/>
  </si>
  <si>
    <t>宮崎市</t>
    <rPh sb="0" eb="2">
      <t>ミヤザキ</t>
    </rPh>
    <rPh sb="2" eb="3">
      <t>シ</t>
    </rPh>
    <phoneticPr fontId="5"/>
  </si>
  <si>
    <t>神宮</t>
  </si>
  <si>
    <t>004656</t>
  </si>
  <si>
    <t>廃店</t>
    <rPh sb="0" eb="2">
      <t>ハイテン</t>
    </rPh>
    <phoneticPr fontId="5"/>
  </si>
  <si>
    <t>■</t>
  </si>
  <si>
    <t>宮崎中央</t>
  </si>
  <si>
    <t>004673</t>
  </si>
  <si>
    <t>宮崎大橋</t>
  </si>
  <si>
    <t>004690</t>
  </si>
  <si>
    <t>・</t>
    <phoneticPr fontId="4"/>
  </si>
  <si>
    <t>神宮AE</t>
    <phoneticPr fontId="5"/>
  </si>
  <si>
    <t>004692</t>
  </si>
  <si>
    <t>大塚台AE</t>
    <phoneticPr fontId="5"/>
  </si>
  <si>
    <t>007855</t>
    <phoneticPr fontId="5"/>
  </si>
  <si>
    <t>吉村</t>
  </si>
  <si>
    <t>004664</t>
  </si>
  <si>
    <t>宮崎北部</t>
  </si>
  <si>
    <t>004674</t>
  </si>
  <si>
    <t>宮崎東部</t>
  </si>
  <si>
    <t>004678</t>
  </si>
  <si>
    <t>清水町AE</t>
    <phoneticPr fontId="5"/>
  </si>
  <si>
    <t>004693</t>
  </si>
  <si>
    <t>月見ヶ丘AME</t>
    <phoneticPr fontId="5"/>
  </si>
  <si>
    <t>004710</t>
  </si>
  <si>
    <t>田吉M</t>
    <phoneticPr fontId="5"/>
  </si>
  <si>
    <t>008448</t>
    <phoneticPr fontId="5"/>
  </si>
  <si>
    <t>004677</t>
  </si>
  <si>
    <t>004679</t>
  </si>
  <si>
    <t>きりしまAE</t>
    <phoneticPr fontId="5"/>
  </si>
  <si>
    <t>004694</t>
  </si>
  <si>
    <t>希望ヶ丘AME</t>
    <phoneticPr fontId="5"/>
  </si>
  <si>
    <t>004711</t>
  </si>
  <si>
    <t>南宮崎M</t>
    <phoneticPr fontId="5"/>
  </si>
  <si>
    <t>008449</t>
    <phoneticPr fontId="5"/>
  </si>
  <si>
    <t>大塚</t>
  </si>
  <si>
    <t>004676</t>
  </si>
  <si>
    <t>住吉</t>
  </si>
  <si>
    <t>004680</t>
  </si>
  <si>
    <t>錦町AE</t>
    <phoneticPr fontId="5"/>
  </si>
  <si>
    <t>004695</t>
  </si>
  <si>
    <t>いきめ台AME</t>
    <phoneticPr fontId="5"/>
  </si>
  <si>
    <t>007856</t>
    <phoneticPr fontId="5"/>
  </si>
  <si>
    <t>004659</t>
  </si>
  <si>
    <t/>
  </si>
  <si>
    <t>花ヶ島</t>
  </si>
  <si>
    <t>004688</t>
  </si>
  <si>
    <t>宮崎東部AME</t>
    <rPh sb="2" eb="4">
      <t>トウブ</t>
    </rPh>
    <phoneticPr fontId="5"/>
  </si>
  <si>
    <t>008306</t>
    <phoneticPr fontId="5"/>
  </si>
  <si>
    <t>新城AE</t>
    <phoneticPr fontId="5"/>
  </si>
  <si>
    <t>004713</t>
  </si>
  <si>
    <t>大塚台･生目台</t>
  </si>
  <si>
    <t>004665</t>
  </si>
  <si>
    <t>004681</t>
  </si>
  <si>
    <t>大淀東AME</t>
    <phoneticPr fontId="5"/>
  </si>
  <si>
    <t>004699</t>
  </si>
  <si>
    <t>住吉AME</t>
    <phoneticPr fontId="5"/>
  </si>
  <si>
    <t>004714</t>
  </si>
  <si>
    <t>希望ヶ丘M</t>
    <phoneticPr fontId="5"/>
  </si>
  <si>
    <t>008450</t>
    <phoneticPr fontId="5"/>
  </si>
  <si>
    <t>昭和町</t>
  </si>
  <si>
    <t>004682</t>
  </si>
  <si>
    <t>大淀西AME</t>
    <phoneticPr fontId="5"/>
  </si>
  <si>
    <t>004700</t>
  </si>
  <si>
    <t>瓜生野AMYE</t>
    <phoneticPr fontId="5"/>
  </si>
  <si>
    <t>004715</t>
  </si>
  <si>
    <t>004661</t>
  </si>
  <si>
    <t>大塚中央</t>
  </si>
  <si>
    <t>004683</t>
  </si>
  <si>
    <t>花山手AME</t>
    <phoneticPr fontId="5"/>
  </si>
  <si>
    <t>004701</t>
  </si>
  <si>
    <t>木花AME</t>
    <phoneticPr fontId="5"/>
  </si>
  <si>
    <t>004716</t>
  </si>
  <si>
    <t>木花</t>
  </si>
  <si>
    <t>004662</t>
  </si>
  <si>
    <t>宮崎西部</t>
  </si>
  <si>
    <t>004684</t>
  </si>
  <si>
    <t>花ヶ島AME</t>
    <phoneticPr fontId="5"/>
  </si>
  <si>
    <t>008337</t>
    <phoneticPr fontId="5"/>
  </si>
  <si>
    <t>青島AMYE</t>
  </si>
  <si>
    <t>004720</t>
  </si>
  <si>
    <t>中央</t>
  </si>
  <si>
    <t>004666</t>
  </si>
  <si>
    <t>赤江</t>
  </si>
  <si>
    <t>004685</t>
  </si>
  <si>
    <t>空港前AME</t>
    <phoneticPr fontId="5"/>
  </si>
  <si>
    <t>004703</t>
  </si>
  <si>
    <t>生目AME</t>
    <phoneticPr fontId="5"/>
  </si>
  <si>
    <t>004717</t>
  </si>
  <si>
    <t>月見ヶ丘M</t>
    <phoneticPr fontId="5"/>
  </si>
  <si>
    <t>008451</t>
    <phoneticPr fontId="5"/>
  </si>
  <si>
    <t>生目</t>
  </si>
  <si>
    <t>004686</t>
  </si>
  <si>
    <t>大宮AME</t>
    <phoneticPr fontId="5"/>
  </si>
  <si>
    <t>008338</t>
    <phoneticPr fontId="5"/>
  </si>
  <si>
    <t>佐土原AME</t>
    <phoneticPr fontId="5"/>
  </si>
  <si>
    <t>004842</t>
  </si>
  <si>
    <t>004667</t>
  </si>
  <si>
    <t>004687</t>
  </si>
  <si>
    <t>江南AME</t>
    <phoneticPr fontId="5"/>
  </si>
  <si>
    <t>004704</t>
  </si>
  <si>
    <t>広瀬南AME</t>
    <phoneticPr fontId="5"/>
  </si>
  <si>
    <t>004837</t>
  </si>
  <si>
    <t>佐土原M</t>
  </si>
  <si>
    <t>004832</t>
  </si>
  <si>
    <t>南宮崎</t>
  </si>
  <si>
    <t>004689</t>
  </si>
  <si>
    <t>吉村町AME</t>
    <rPh sb="0" eb="2">
      <t>ヨシムラ</t>
    </rPh>
    <rPh sb="2" eb="3">
      <t>マチ</t>
    </rPh>
    <phoneticPr fontId="5"/>
  </si>
  <si>
    <t>007927</t>
    <phoneticPr fontId="5"/>
  </si>
  <si>
    <t>田野AMYE</t>
  </si>
  <si>
    <t>004841</t>
  </si>
  <si>
    <t>清武ME</t>
    <phoneticPr fontId="5"/>
  </si>
  <si>
    <t>004833</t>
  </si>
  <si>
    <t>佐土原</t>
  </si>
  <si>
    <t>004834</t>
  </si>
  <si>
    <t>波島AME</t>
    <phoneticPr fontId="5"/>
  </si>
  <si>
    <t>008339</t>
    <phoneticPr fontId="5"/>
  </si>
  <si>
    <t>清武AME</t>
    <phoneticPr fontId="5"/>
  </si>
  <si>
    <t>004838</t>
  </si>
  <si>
    <t>清武</t>
  </si>
  <si>
    <t>004835</t>
  </si>
  <si>
    <t>おおつかAME</t>
    <phoneticPr fontId="5"/>
  </si>
  <si>
    <t>007737</t>
  </si>
  <si>
    <t>加納AME</t>
    <phoneticPr fontId="5"/>
  </si>
  <si>
    <t>004839</t>
  </si>
  <si>
    <t>加納</t>
  </si>
  <si>
    <t>004836</t>
  </si>
  <si>
    <t>清水町</t>
    <phoneticPr fontId="5"/>
  </si>
  <si>
    <t>名変</t>
    <rPh sb="0" eb="2">
      <t>メイヘン</t>
    </rPh>
    <phoneticPr fontId="5"/>
  </si>
  <si>
    <t>広瀬北AME</t>
    <phoneticPr fontId="5"/>
  </si>
  <si>
    <t>004843</t>
  </si>
  <si>
    <t>きりしま</t>
    <phoneticPr fontId="5"/>
  </si>
  <si>
    <t>高岡AMYE</t>
    <phoneticPr fontId="5"/>
  </si>
  <si>
    <t>007985</t>
    <phoneticPr fontId="5"/>
  </si>
  <si>
    <t>錦町</t>
    <phoneticPr fontId="5"/>
  </si>
  <si>
    <t>波島M</t>
    <phoneticPr fontId="5"/>
  </si>
  <si>
    <t>宮崎東部</t>
    <rPh sb="2" eb="4">
      <t>トウブ</t>
    </rPh>
    <phoneticPr fontId="5"/>
  </si>
  <si>
    <t>新城</t>
    <phoneticPr fontId="5"/>
  </si>
  <si>
    <t>吉村町</t>
    <phoneticPr fontId="5"/>
  </si>
  <si>
    <t>松橋</t>
  </si>
  <si>
    <t>松橋AE</t>
    <phoneticPr fontId="5"/>
  </si>
  <si>
    <t>004698</t>
  </si>
  <si>
    <t>広瀬北AE</t>
    <phoneticPr fontId="5"/>
  </si>
  <si>
    <t>瓜生野AME</t>
    <phoneticPr fontId="5"/>
  </si>
  <si>
    <t>部  数  計</t>
  </si>
  <si>
    <t>折込部数計</t>
  </si>
  <si>
    <t>東諸県郡</t>
    <rPh sb="0" eb="1">
      <t>ヒガシ</t>
    </rPh>
    <rPh sb="3" eb="4">
      <t>グン</t>
    </rPh>
    <phoneticPr fontId="5"/>
  </si>
  <si>
    <t>国富</t>
  </si>
  <si>
    <t>004869</t>
  </si>
  <si>
    <t>本庄AMYE</t>
    <phoneticPr fontId="5"/>
  </si>
  <si>
    <t>004870</t>
  </si>
  <si>
    <t>・</t>
  </si>
  <si>
    <t>綾AMYE</t>
  </si>
  <si>
    <t>004873</t>
  </si>
  <si>
    <t>本庄AME</t>
    <phoneticPr fontId="5"/>
  </si>
  <si>
    <t>西都市</t>
    <rPh sb="0" eb="1">
      <t>ニシ</t>
    </rPh>
    <rPh sb="1" eb="3">
      <t>トシ</t>
    </rPh>
    <phoneticPr fontId="5"/>
  </si>
  <si>
    <t>西都</t>
  </si>
  <si>
    <t>004819</t>
  </si>
  <si>
    <t>西都中央AMYE</t>
    <phoneticPr fontId="5"/>
  </si>
  <si>
    <t>008627</t>
    <phoneticPr fontId="5"/>
  </si>
  <si>
    <t>西都中央AME</t>
    <phoneticPr fontId="5"/>
  </si>
  <si>
    <t>西都北部AMYE</t>
    <phoneticPr fontId="5"/>
  </si>
  <si>
    <t>004823</t>
  </si>
  <si>
    <t>西都北部AME</t>
    <phoneticPr fontId="5"/>
  </si>
  <si>
    <t>西都西部AMYE</t>
    <phoneticPr fontId="5"/>
  </si>
  <si>
    <t>004824</t>
  </si>
  <si>
    <t>西都西部AME</t>
    <phoneticPr fontId="5"/>
  </si>
  <si>
    <t>日南市</t>
    <rPh sb="0" eb="3">
      <t>ニチナンシ</t>
    </rPh>
    <phoneticPr fontId="5"/>
  </si>
  <si>
    <t>油津AMYE</t>
    <phoneticPr fontId="5"/>
  </si>
  <si>
    <t>004789</t>
  </si>
  <si>
    <t>南郷AMYE</t>
    <phoneticPr fontId="5"/>
  </si>
  <si>
    <t>004845</t>
  </si>
  <si>
    <t>飫肥AMYE</t>
    <phoneticPr fontId="5"/>
  </si>
  <si>
    <t>004790</t>
  </si>
  <si>
    <t>榎原AMYE</t>
    <phoneticPr fontId="5"/>
  </si>
  <si>
    <t>008161</t>
    <phoneticPr fontId="5"/>
  </si>
  <si>
    <t>吾田AMYE</t>
    <phoneticPr fontId="5"/>
  </si>
  <si>
    <t>004791</t>
  </si>
  <si>
    <t>日南北部AMYE</t>
    <phoneticPr fontId="5"/>
  </si>
  <si>
    <t>004847</t>
  </si>
  <si>
    <t>榎原AYE</t>
    <phoneticPr fontId="5"/>
  </si>
  <si>
    <t>串間市</t>
    <rPh sb="0" eb="3">
      <t>クシマシ</t>
    </rPh>
    <phoneticPr fontId="5"/>
  </si>
  <si>
    <t>串間</t>
  </si>
  <si>
    <t>串間中央AMYE</t>
    <phoneticPr fontId="5"/>
  </si>
  <si>
    <t>004814</t>
  </si>
  <si>
    <t>004811</t>
  </si>
  <si>
    <t>串間東部AMYE</t>
    <phoneticPr fontId="5"/>
  </si>
  <si>
    <t>004816</t>
  </si>
  <si>
    <t>市木A</t>
    <phoneticPr fontId="5"/>
  </si>
  <si>
    <t>004815</t>
  </si>
  <si>
    <t>串間中央MYE</t>
    <phoneticPr fontId="5"/>
  </si>
  <si>
    <t>ページ計</t>
    <rPh sb="3" eb="4">
      <t>ケイ</t>
    </rPh>
    <phoneticPr fontId="5"/>
  </si>
  <si>
    <t>※管理料等「・」500円/1販売店　「○」600円/1販売店　「■」300円/1販売店　※この部数は各新聞の折込センターの発表によるものです。</t>
    <rPh sb="14" eb="17">
      <t>ハンバイテン</t>
    </rPh>
    <rPh sb="24" eb="25">
      <t>エン</t>
    </rPh>
    <rPh sb="27" eb="30">
      <t>ハンバイテン</t>
    </rPh>
    <rPh sb="37" eb="38">
      <t>エン</t>
    </rPh>
    <rPh sb="40" eb="42">
      <t>ハンバイ</t>
    </rPh>
    <rPh sb="42" eb="43">
      <t>テン</t>
    </rPh>
    <phoneticPr fontId="5"/>
  </si>
  <si>
    <t>備考</t>
    <rPh sb="0" eb="2">
      <t>ビコウ</t>
    </rPh>
    <phoneticPr fontId="5"/>
  </si>
  <si>
    <t>(指示書記入欄)</t>
    <rPh sb="1" eb="3">
      <t>シジ</t>
    </rPh>
    <rPh sb="3" eb="4">
      <t>カ</t>
    </rPh>
    <rPh sb="4" eb="6">
      <t>キニュウ</t>
    </rPh>
    <rPh sb="6" eb="7">
      <t>ラン</t>
    </rPh>
    <phoneticPr fontId="5"/>
  </si>
  <si>
    <t>【変更履歴】</t>
    <rPh sb="1" eb="3">
      <t>ヘンコウ</t>
    </rPh>
    <rPh sb="3" eb="5">
      <t>リレキ</t>
    </rPh>
    <phoneticPr fontId="5"/>
  </si>
  <si>
    <t>●R3.6 宮崎市内の朝日全売店と毎日｢吉村｣｢大塚｣が廃店し、宮日の合売へ。</t>
    <rPh sb="6" eb="8">
      <t>ミヤザキ</t>
    </rPh>
    <rPh sb="8" eb="9">
      <t>シ</t>
    </rPh>
    <rPh sb="9" eb="10">
      <t>ナイ</t>
    </rPh>
    <rPh sb="11" eb="13">
      <t>アサヒ</t>
    </rPh>
    <rPh sb="13" eb="16">
      <t>ゼンバイテン</t>
    </rPh>
    <rPh sb="17" eb="19">
      <t>マイニチ</t>
    </rPh>
    <rPh sb="20" eb="22">
      <t>ヨシムラ</t>
    </rPh>
    <rPh sb="24" eb="26">
      <t>オオツカ</t>
    </rPh>
    <rPh sb="28" eb="30">
      <t>ハイテン</t>
    </rPh>
    <rPh sb="32" eb="34">
      <t>ミヤヒ</t>
    </rPh>
    <rPh sb="35" eb="36">
      <t>ゴウ</t>
    </rPh>
    <rPh sb="36" eb="37">
      <t>ウ</t>
    </rPh>
    <phoneticPr fontId="5"/>
  </si>
  <si>
    <t>●R4.12　朝日「串間」廃店し宮日「串間中央MYE」｢串間東部AMYE｣へ分割｢串間中央AMYE｣に名変。</t>
    <rPh sb="7" eb="9">
      <t>アサヒ</t>
    </rPh>
    <rPh sb="10" eb="12">
      <t>クシマ</t>
    </rPh>
    <rPh sb="13" eb="15">
      <t>ハイテン</t>
    </rPh>
    <rPh sb="16" eb="18">
      <t>ミヤヒ</t>
    </rPh>
    <rPh sb="38" eb="40">
      <t>ブンカツ</t>
    </rPh>
    <rPh sb="51" eb="53">
      <t>メイヘン</t>
    </rPh>
    <phoneticPr fontId="5"/>
  </si>
  <si>
    <t>●R3.10 宮日｢広瀬北AME｣を｢広瀬北AE｣へ名変。「榎原AYE」を「榎原AMYE」へ名変。</t>
    <rPh sb="7" eb="9">
      <t>ミヤニチ</t>
    </rPh>
    <rPh sb="10" eb="12">
      <t>ヒロセ</t>
    </rPh>
    <rPh sb="12" eb="13">
      <t>キタ</t>
    </rPh>
    <rPh sb="19" eb="21">
      <t>ヒロセ</t>
    </rPh>
    <rPh sb="21" eb="22">
      <t>キタ</t>
    </rPh>
    <rPh sb="26" eb="28">
      <t>メイヘン</t>
    </rPh>
    <rPh sb="46" eb="48">
      <t>メイヘン</t>
    </rPh>
    <phoneticPr fontId="5"/>
  </si>
  <si>
    <t>●R5.4　読売「生目」一部が宮日「瓜生野AME」へ分割｢瓜生野AMYE｣に名変。</t>
    <rPh sb="6" eb="8">
      <t>ヨミウリ</t>
    </rPh>
    <rPh sb="9" eb="11">
      <t>イキメ</t>
    </rPh>
    <rPh sb="12" eb="14">
      <t>イチブ</t>
    </rPh>
    <rPh sb="15" eb="17">
      <t>ミヤヒ</t>
    </rPh>
    <rPh sb="26" eb="28">
      <t>ブンカツ</t>
    </rPh>
    <rPh sb="38" eb="40">
      <t>メイヘン</t>
    </rPh>
    <phoneticPr fontId="5"/>
  </si>
  <si>
    <t>●R3.11 読売｢国富｣を廃店し、｢生目｣と宮日｢本庄AME｣へ分割統合。</t>
    <rPh sb="7" eb="9">
      <t>ヨミウリ</t>
    </rPh>
    <rPh sb="10" eb="12">
      <t>コクフ</t>
    </rPh>
    <rPh sb="14" eb="16">
      <t>ハイテン</t>
    </rPh>
    <rPh sb="19" eb="20">
      <t>イ</t>
    </rPh>
    <rPh sb="20" eb="21">
      <t>メ</t>
    </rPh>
    <rPh sb="23" eb="25">
      <t>ミヤヒ</t>
    </rPh>
    <rPh sb="33" eb="35">
      <t>ブンカツ</t>
    </rPh>
    <rPh sb="35" eb="37">
      <t>トウゴウ</t>
    </rPh>
    <phoneticPr fontId="5"/>
  </si>
  <si>
    <t>●R6.6　読売「西都」廃店し宮日「西都中央AME」｢西都北部AME｣｢西都西部AME｣へ分割。</t>
    <rPh sb="6" eb="8">
      <t>ヨミウリ</t>
    </rPh>
    <rPh sb="9" eb="11">
      <t>サイト</t>
    </rPh>
    <rPh sb="12" eb="14">
      <t>ハイテン</t>
    </rPh>
    <rPh sb="15" eb="17">
      <t>ミヤヒ</t>
    </rPh>
    <rPh sb="45" eb="47">
      <t>ブンカツ</t>
    </rPh>
    <phoneticPr fontId="5"/>
  </si>
  <si>
    <t>●R4.4　宮日「市木A」廃店。「南郷AMYE」へ統合。</t>
    <rPh sb="6" eb="8">
      <t>ミヤニチ</t>
    </rPh>
    <rPh sb="13" eb="15">
      <t>ハイテン</t>
    </rPh>
    <rPh sb="25" eb="27">
      <t>トウゴウ</t>
    </rPh>
    <phoneticPr fontId="5"/>
  </si>
  <si>
    <t>●R6.11　宮日「松橋AE」廃店。「宮崎東部AME」へ統合。</t>
    <rPh sb="7" eb="9">
      <t>ミヤニチ</t>
    </rPh>
    <rPh sb="15" eb="17">
      <t>ハイテン</t>
    </rPh>
    <rPh sb="28" eb="30">
      <t>トウゴウ</t>
    </rPh>
    <phoneticPr fontId="5"/>
  </si>
  <si>
    <t>●R4.4　宮日「広瀬北AE」を「広瀬北AME」へ名変。</t>
    <rPh sb="6" eb="8">
      <t>ミヤニチ</t>
    </rPh>
    <rPh sb="25" eb="27">
      <t>メイヘン</t>
    </rPh>
    <phoneticPr fontId="5"/>
  </si>
  <si>
    <t>●R7.6　宮日｢本庄AMYE」の一部を｢瓜生野AMYE｣へエリア移動</t>
    <rPh sb="6" eb="8">
      <t>ミヤヒ</t>
    </rPh>
    <phoneticPr fontId="5"/>
  </si>
  <si>
    <t>宮崎県折込部数表(3-2)</t>
    <rPh sb="0" eb="3">
      <t>ミヤザキケン</t>
    </rPh>
    <rPh sb="3" eb="5">
      <t>オリコミ</t>
    </rPh>
    <rPh sb="5" eb="7">
      <t>ブスウ</t>
    </rPh>
    <rPh sb="7" eb="8">
      <t>ヒョウ</t>
    </rPh>
    <phoneticPr fontId="5"/>
  </si>
  <si>
    <t>　</t>
    <phoneticPr fontId="7"/>
  </si>
  <si>
    <t>都城市</t>
    <rPh sb="0" eb="3">
      <t>ミヤコノジョウシ</t>
    </rPh>
    <phoneticPr fontId="5"/>
  </si>
  <si>
    <t>早鈴</t>
  </si>
  <si>
    <t>004723</t>
  </si>
  <si>
    <t>廃店</t>
    <rPh sb="0" eb="2">
      <t>ハイテン</t>
    </rPh>
    <phoneticPr fontId="4"/>
  </si>
  <si>
    <t>○</t>
    <phoneticPr fontId="4"/>
  </si>
  <si>
    <t>都城北部</t>
  </si>
  <si>
    <t>004731</t>
  </si>
  <si>
    <t>都城中央</t>
  </si>
  <si>
    <t>004735</t>
  </si>
  <si>
    <t>沖水AME</t>
    <phoneticPr fontId="4"/>
  </si>
  <si>
    <t>004753</t>
  </si>
  <si>
    <t>祝吉</t>
  </si>
  <si>
    <t>004724</t>
  </si>
  <si>
    <t>都城西部</t>
  </si>
  <si>
    <t>004732</t>
  </si>
  <si>
    <t>都城東部</t>
  </si>
  <si>
    <t>004736</t>
  </si>
  <si>
    <t>川東AE</t>
    <phoneticPr fontId="4"/>
  </si>
  <si>
    <t>004745</t>
  </si>
  <si>
    <t>004725</t>
  </si>
  <si>
    <t>004733</t>
  </si>
  <si>
    <t>沖水</t>
  </si>
  <si>
    <t>004737</t>
  </si>
  <si>
    <t>郡元AE</t>
    <phoneticPr fontId="4"/>
  </si>
  <si>
    <t>004746</t>
  </si>
  <si>
    <t>吉尾</t>
  </si>
  <si>
    <t>004726</t>
  </si>
  <si>
    <t>五十市</t>
  </si>
  <si>
    <t>004734</t>
  </si>
  <si>
    <t>004738</t>
  </si>
  <si>
    <t>鷹尾AME</t>
    <phoneticPr fontId="4"/>
  </si>
  <si>
    <t>004747</t>
  </si>
  <si>
    <t>川東</t>
  </si>
  <si>
    <t>004727</t>
  </si>
  <si>
    <t>004739</t>
  </si>
  <si>
    <t>都城南部AME</t>
    <rPh sb="0" eb="2">
      <t>ミヤコノジョウ</t>
    </rPh>
    <rPh sb="2" eb="4">
      <t>ナンブ</t>
    </rPh>
    <phoneticPr fontId="4"/>
  </si>
  <si>
    <t>007961</t>
    <phoneticPr fontId="4"/>
  </si>
  <si>
    <t>中郷M</t>
  </si>
  <si>
    <t>004728</t>
  </si>
  <si>
    <t>004740</t>
  </si>
  <si>
    <t>庄内AME</t>
    <phoneticPr fontId="4"/>
  </si>
  <si>
    <t>004752</t>
  </si>
  <si>
    <t>庄内</t>
  </si>
  <si>
    <t>004729</t>
  </si>
  <si>
    <t>都城南部</t>
  </si>
  <si>
    <t>004741</t>
  </si>
  <si>
    <t>西岳AMYE</t>
  </si>
  <si>
    <t>004750</t>
  </si>
  <si>
    <t>004730</t>
  </si>
  <si>
    <t>004742</t>
  </si>
  <si>
    <t>都城中央AE</t>
    <phoneticPr fontId="4"/>
  </si>
  <si>
    <t>004751</t>
  </si>
  <si>
    <t>高城</t>
  </si>
  <si>
    <t>004849</t>
  </si>
  <si>
    <t>都城甲斐元</t>
  </si>
  <si>
    <t>004743</t>
  </si>
  <si>
    <t>上長飯AE</t>
    <phoneticPr fontId="4"/>
  </si>
  <si>
    <t>004749</t>
  </si>
  <si>
    <t>山之口</t>
  </si>
  <si>
    <t>004851</t>
  </si>
  <si>
    <t>高城AMYE</t>
    <phoneticPr fontId="4"/>
  </si>
  <si>
    <t>008573</t>
    <phoneticPr fontId="4"/>
  </si>
  <si>
    <t>高城</t>
    <phoneticPr fontId="4"/>
  </si>
  <si>
    <t>004853</t>
  </si>
  <si>
    <t>高崎AMYE</t>
    <phoneticPr fontId="4"/>
  </si>
  <si>
    <t>004861</t>
  </si>
  <si>
    <t>高崎</t>
  </si>
  <si>
    <t>004854</t>
  </si>
  <si>
    <t>山之口AMYE</t>
    <phoneticPr fontId="4"/>
  </si>
  <si>
    <t>008572</t>
    <phoneticPr fontId="4"/>
  </si>
  <si>
    <t>山田AME</t>
  </si>
  <si>
    <t>004860</t>
  </si>
  <si>
    <t>高城ME</t>
  </si>
  <si>
    <t>004862</t>
  </si>
  <si>
    <t>山之口AME</t>
  </si>
  <si>
    <t>004855</t>
  </si>
  <si>
    <t>北諸県郡</t>
    <rPh sb="0" eb="1">
      <t>キタ</t>
    </rPh>
    <rPh sb="3" eb="4">
      <t>グン</t>
    </rPh>
    <phoneticPr fontId="5"/>
  </si>
  <si>
    <t>三股M</t>
  </si>
  <si>
    <t>004850</t>
  </si>
  <si>
    <t>三股</t>
  </si>
  <si>
    <t>004852</t>
  </si>
  <si>
    <t>三股東AME</t>
    <phoneticPr fontId="4"/>
  </si>
  <si>
    <t>004856</t>
  </si>
  <si>
    <t>三股北AME</t>
    <phoneticPr fontId="4"/>
  </si>
  <si>
    <t>004857</t>
  </si>
  <si>
    <t>小林市</t>
    <rPh sb="0" eb="2">
      <t>コバヤシ</t>
    </rPh>
    <rPh sb="2" eb="3">
      <t>シ</t>
    </rPh>
    <phoneticPr fontId="4"/>
  </si>
  <si>
    <t>小林東部</t>
  </si>
  <si>
    <t>004792</t>
  </si>
  <si>
    <t>名変</t>
    <rPh sb="0" eb="2">
      <t>メイヘン</t>
    </rPh>
    <phoneticPr fontId="4"/>
  </si>
  <si>
    <t>004795</t>
  </si>
  <si>
    <t>小林東部AME</t>
    <phoneticPr fontId="4"/>
  </si>
  <si>
    <t>008624</t>
    <phoneticPr fontId="4"/>
  </si>
  <si>
    <t>小林西部</t>
  </si>
  <si>
    <t>004793</t>
  </si>
  <si>
    <t>004796</t>
  </si>
  <si>
    <t>小林北部AME</t>
    <phoneticPr fontId="4"/>
  </si>
  <si>
    <t>008625</t>
    <phoneticPr fontId="4"/>
  </si>
  <si>
    <t>小林東M</t>
    <phoneticPr fontId="4"/>
  </si>
  <si>
    <t>007915</t>
    <phoneticPr fontId="4"/>
  </si>
  <si>
    <t>小林南部AME</t>
    <phoneticPr fontId="4"/>
  </si>
  <si>
    <t>008626</t>
    <phoneticPr fontId="4"/>
  </si>
  <si>
    <t>小林西M</t>
    <phoneticPr fontId="4"/>
  </si>
  <si>
    <t>007916</t>
  </si>
  <si>
    <t>須木AME</t>
  </si>
  <si>
    <t>004866</t>
  </si>
  <si>
    <t>野尻AMYE</t>
    <phoneticPr fontId="4"/>
  </si>
  <si>
    <t>004864</t>
  </si>
  <si>
    <t>小林東部E</t>
  </si>
  <si>
    <t>004797</t>
  </si>
  <si>
    <t>小林北部E</t>
  </si>
  <si>
    <t>004798</t>
  </si>
  <si>
    <t>小林南部E</t>
  </si>
  <si>
    <t>004799</t>
  </si>
  <si>
    <t>紙屋AMYE</t>
    <phoneticPr fontId="4"/>
  </si>
  <si>
    <t>004865</t>
  </si>
  <si>
    <t>えびの市</t>
    <rPh sb="3" eb="4">
      <t>シ</t>
    </rPh>
    <phoneticPr fontId="4"/>
  </si>
  <si>
    <t>飯野E</t>
  </si>
  <si>
    <t>004827</t>
  </si>
  <si>
    <t>飯野</t>
  </si>
  <si>
    <t>004828</t>
  </si>
  <si>
    <t>飯野A</t>
  </si>
  <si>
    <t>004829</t>
  </si>
  <si>
    <t>加久藤AMYE</t>
  </si>
  <si>
    <t>004831</t>
  </si>
  <si>
    <t>京町AMYE</t>
  </si>
  <si>
    <t>004830</t>
  </si>
  <si>
    <t>西諸県郡</t>
    <rPh sb="0" eb="1">
      <t>ニシ</t>
    </rPh>
    <rPh sb="3" eb="4">
      <t>グン</t>
    </rPh>
    <phoneticPr fontId="4"/>
  </si>
  <si>
    <t>高原</t>
  </si>
  <si>
    <t>004863</t>
  </si>
  <si>
    <t>高原AME</t>
  </si>
  <si>
    <t>004867</t>
  </si>
  <si>
    <t>※管理料等「・」500円/1販売店　「○」600円/1販売店　※この部数は各新聞の折込センターの発表によるものです。</t>
    <rPh sb="14" eb="17">
      <t>ハンバイテン</t>
    </rPh>
    <rPh sb="24" eb="25">
      <t>エン</t>
    </rPh>
    <rPh sb="27" eb="30">
      <t>ハンバイテン</t>
    </rPh>
    <phoneticPr fontId="5"/>
  </si>
  <si>
    <t>●H30.4　西日本 発行休止</t>
    <rPh sb="7" eb="10">
      <t>ニシニホン</t>
    </rPh>
    <rPh sb="11" eb="13">
      <t>ハッコウ</t>
    </rPh>
    <rPh sb="13" eb="15">
      <t>キュウシ</t>
    </rPh>
    <phoneticPr fontId="2"/>
  </si>
  <si>
    <t>●R4.8　朝日都城市・北諸県郡の11店廃店。宮日12販売店へ分割統合。</t>
    <rPh sb="6" eb="8">
      <t>アサヒ</t>
    </rPh>
    <rPh sb="8" eb="11">
      <t>ミヤコノジョウシ</t>
    </rPh>
    <rPh sb="12" eb="16">
      <t>キタモロカタグン</t>
    </rPh>
    <rPh sb="19" eb="20">
      <t>テン</t>
    </rPh>
    <rPh sb="20" eb="22">
      <t>ハイテン</t>
    </rPh>
    <rPh sb="23" eb="25">
      <t>ミヤヒ</t>
    </rPh>
    <rPh sb="27" eb="30">
      <t>ハンバイテン</t>
    </rPh>
    <rPh sb="31" eb="35">
      <t>ブンカツトウゴウ</t>
    </rPh>
    <phoneticPr fontId="4"/>
  </si>
  <si>
    <t>●H31.3　読売「都城西部」から「沖水」へ220部移動（エリア変更なし）</t>
    <rPh sb="7" eb="9">
      <t>ヨミウリ</t>
    </rPh>
    <rPh sb="10" eb="12">
      <t>ミヤコノジョウ</t>
    </rPh>
    <rPh sb="12" eb="14">
      <t>セイブ</t>
    </rPh>
    <rPh sb="18" eb="19">
      <t>オキ</t>
    </rPh>
    <rPh sb="19" eb="20">
      <t>スイ</t>
    </rPh>
    <rPh sb="25" eb="26">
      <t>ブ</t>
    </rPh>
    <rPh sb="26" eb="28">
      <t>イドウ</t>
    </rPh>
    <rPh sb="32" eb="34">
      <t>ヘンコウ</t>
    </rPh>
    <phoneticPr fontId="2"/>
  </si>
  <si>
    <t>●R5.6　読売「高崎」廃店。宮日「高崎AME」へ統合。</t>
    <rPh sb="6" eb="8">
      <t>ヨミウリ</t>
    </rPh>
    <rPh sb="9" eb="11">
      <t>タカサキ</t>
    </rPh>
    <rPh sb="12" eb="14">
      <t>ハイテン</t>
    </rPh>
    <rPh sb="15" eb="17">
      <t>ミヤヒ</t>
    </rPh>
    <rPh sb="18" eb="20">
      <t>タカサキ</t>
    </rPh>
    <rPh sb="25" eb="27">
      <t>トウゴウ</t>
    </rPh>
    <phoneticPr fontId="4"/>
  </si>
  <si>
    <t>●H31.4　読売「高城」廃店。宮崎「高城」・「山之口」へ統合</t>
    <rPh sb="7" eb="9">
      <t>ヨミウリ</t>
    </rPh>
    <rPh sb="10" eb="12">
      <t>タカギ</t>
    </rPh>
    <rPh sb="13" eb="15">
      <t>ハイテン</t>
    </rPh>
    <rPh sb="16" eb="18">
      <t>ミヤザキ</t>
    </rPh>
    <rPh sb="29" eb="31">
      <t>トウゴウ</t>
    </rPh>
    <phoneticPr fontId="2"/>
  </si>
  <si>
    <t>●R1.7　朝日｢小林東Ｍ｣｢小林西Ｍ｣廃店｡宮崎｢小林東部E｣｢小林北部E｣｢小林南部E｣へ分割</t>
    <rPh sb="6" eb="8">
      <t>アサヒ</t>
    </rPh>
    <rPh sb="9" eb="11">
      <t>コバヤシ</t>
    </rPh>
    <rPh sb="11" eb="12">
      <t>ヒガシ</t>
    </rPh>
    <rPh sb="15" eb="17">
      <t>コバヤシ</t>
    </rPh>
    <rPh sb="17" eb="18">
      <t>ニシ</t>
    </rPh>
    <rPh sb="20" eb="22">
      <t>ハイテン</t>
    </rPh>
    <rPh sb="23" eb="25">
      <t>ミヤザキ</t>
    </rPh>
    <rPh sb="35" eb="36">
      <t>キタ</t>
    </rPh>
    <phoneticPr fontId="2"/>
  </si>
  <si>
    <t>●R4.4　宮日「紙屋AMYE」廃店。「野尻AMYE」へ統合。</t>
    <rPh sb="6" eb="8">
      <t>ミヤニチ</t>
    </rPh>
    <rPh sb="16" eb="18">
      <t>ハイテン</t>
    </rPh>
    <rPh sb="28" eb="30">
      <t>トウゴウ</t>
    </rPh>
    <phoneticPr fontId="4"/>
  </si>
  <si>
    <t>宮崎県折込部数表(3-3)</t>
    <rPh sb="0" eb="3">
      <t>ミヤザキケン</t>
    </rPh>
    <rPh sb="3" eb="5">
      <t>オリコミ</t>
    </rPh>
    <rPh sb="5" eb="7">
      <t>ブスウ</t>
    </rPh>
    <rPh sb="7" eb="8">
      <t>ヒョウ</t>
    </rPh>
    <phoneticPr fontId="5"/>
  </si>
  <si>
    <t>延岡</t>
    <phoneticPr fontId="5"/>
  </si>
  <si>
    <t>延岡北部</t>
  </si>
  <si>
    <t>004760</t>
  </si>
  <si>
    <t>004768</t>
  </si>
  <si>
    <t>延岡北部AME</t>
  </si>
  <si>
    <t>004775</t>
  </si>
  <si>
    <t>延岡西部</t>
  </si>
  <si>
    <t>延岡東部</t>
  </si>
  <si>
    <t>004762</t>
  </si>
  <si>
    <t>南延岡</t>
  </si>
  <si>
    <t>004769</t>
  </si>
  <si>
    <t>004776</t>
  </si>
  <si>
    <t>延岡M</t>
  </si>
  <si>
    <t>008307</t>
    <phoneticPr fontId="5"/>
  </si>
  <si>
    <t>延岡中央</t>
  </si>
  <si>
    <t>004763</t>
  </si>
  <si>
    <t>007816</t>
    <phoneticPr fontId="5"/>
  </si>
  <si>
    <t>004777</t>
  </si>
  <si>
    <t>004755</t>
  </si>
  <si>
    <t>延岡南部</t>
  </si>
  <si>
    <t>004765</t>
  </si>
  <si>
    <t>004771</t>
  </si>
  <si>
    <t>延岡西部AMYE</t>
    <phoneticPr fontId="5"/>
  </si>
  <si>
    <t>004779</t>
  </si>
  <si>
    <t>恒富</t>
    <phoneticPr fontId="5"/>
  </si>
  <si>
    <t>004756</t>
  </si>
  <si>
    <t>一ヶ岡</t>
  </si>
  <si>
    <t>004766</t>
  </si>
  <si>
    <t>延岡中部</t>
  </si>
  <si>
    <t>007794</t>
    <phoneticPr fontId="5"/>
  </si>
  <si>
    <t>伊形E</t>
  </si>
  <si>
    <t>004778</t>
  </si>
  <si>
    <t>004757</t>
  </si>
  <si>
    <t>004773</t>
  </si>
  <si>
    <t>島野浦AMYE</t>
  </si>
  <si>
    <t>004780</t>
  </si>
  <si>
    <t>旭ヶ丘</t>
  </si>
  <si>
    <t>004758</t>
  </si>
  <si>
    <t>南方</t>
  </si>
  <si>
    <t>004774</t>
  </si>
  <si>
    <t>北方AME</t>
  </si>
  <si>
    <t>004893</t>
  </si>
  <si>
    <t>延岡西部M</t>
  </si>
  <si>
    <t>004759</t>
  </si>
  <si>
    <t>北方</t>
  </si>
  <si>
    <t>004890</t>
  </si>
  <si>
    <t>北浦AMYE</t>
  </si>
  <si>
    <t>004901</t>
  </si>
  <si>
    <t>延岡西部YE</t>
  </si>
  <si>
    <t>門川</t>
  </si>
  <si>
    <t>004887</t>
  </si>
  <si>
    <t>004891</t>
  </si>
  <si>
    <t>門川AMYE</t>
    <phoneticPr fontId="5"/>
  </si>
  <si>
    <t>004894</t>
  </si>
  <si>
    <t>田代AMYE</t>
  </si>
  <si>
    <t>004898</t>
  </si>
  <si>
    <t>宇納間AMY</t>
    <phoneticPr fontId="5"/>
  </si>
  <si>
    <t>004899</t>
  </si>
  <si>
    <t>神門AME</t>
    <phoneticPr fontId="5"/>
  </si>
  <si>
    <t>007884</t>
    <phoneticPr fontId="5"/>
  </si>
  <si>
    <t>諸塚AMYE</t>
  </si>
  <si>
    <t>004897</t>
  </si>
  <si>
    <t>椎葉AMYE</t>
  </si>
  <si>
    <t>004900</t>
  </si>
  <si>
    <t>門川AME</t>
    <phoneticPr fontId="5"/>
  </si>
  <si>
    <t>西臼杵郡</t>
    <rPh sb="0" eb="1">
      <t>ニシ</t>
    </rPh>
    <rPh sb="1" eb="3">
      <t>ウスキ</t>
    </rPh>
    <rPh sb="3" eb="4">
      <t>グン</t>
    </rPh>
    <phoneticPr fontId="5"/>
  </si>
  <si>
    <t>高千穂</t>
  </si>
  <si>
    <t>004902</t>
  </si>
  <si>
    <t>高千穂AME</t>
  </si>
  <si>
    <t>004903</t>
  </si>
  <si>
    <t>日之影AMYE</t>
    <phoneticPr fontId="5"/>
  </si>
  <si>
    <t>007990</t>
    <phoneticPr fontId="5"/>
  </si>
  <si>
    <t>五ヶ瀬AME</t>
  </si>
  <si>
    <t>004905</t>
  </si>
  <si>
    <t>児湯郡</t>
    <rPh sb="0" eb="1">
      <t>ジ</t>
    </rPh>
    <rPh sb="1" eb="2">
      <t>ユ</t>
    </rPh>
    <rPh sb="2" eb="3">
      <t>グン</t>
    </rPh>
    <phoneticPr fontId="5"/>
  </si>
  <si>
    <t>新富</t>
  </si>
  <si>
    <t>004878</t>
  </si>
  <si>
    <t>都農AMYE</t>
  </si>
  <si>
    <t>004881</t>
  </si>
  <si>
    <t>高鍋</t>
  </si>
  <si>
    <t>004877</t>
  </si>
  <si>
    <t>川南AMYE</t>
  </si>
  <si>
    <t>004879</t>
  </si>
  <si>
    <t>木城AMYE</t>
    <phoneticPr fontId="5"/>
  </si>
  <si>
    <t>004882</t>
  </si>
  <si>
    <t>高鍋AMYE</t>
    <phoneticPr fontId="5"/>
  </si>
  <si>
    <t>008628</t>
    <phoneticPr fontId="5"/>
  </si>
  <si>
    <t>富田AME</t>
  </si>
  <si>
    <t>004883</t>
  </si>
  <si>
    <t>新田AME</t>
  </si>
  <si>
    <t>004884</t>
  </si>
  <si>
    <t>村所AMYE</t>
    <phoneticPr fontId="5"/>
  </si>
  <si>
    <t>007992</t>
    <phoneticPr fontId="5"/>
  </si>
  <si>
    <t>高鍋AME</t>
    <phoneticPr fontId="5"/>
  </si>
  <si>
    <t>日向市</t>
    <rPh sb="0" eb="3">
      <t>ヒュウガシ</t>
    </rPh>
    <phoneticPr fontId="5"/>
  </si>
  <si>
    <t>財光寺</t>
  </si>
  <si>
    <t>004801</t>
  </si>
  <si>
    <t>日向東部</t>
  </si>
  <si>
    <t>004802</t>
  </si>
  <si>
    <t>004804</t>
  </si>
  <si>
    <t>財光寺AME</t>
    <phoneticPr fontId="5"/>
  </si>
  <si>
    <t>004806</t>
  </si>
  <si>
    <t>日向</t>
  </si>
  <si>
    <t>004800</t>
  </si>
  <si>
    <t>004805</t>
  </si>
  <si>
    <t>富高AE</t>
    <phoneticPr fontId="5"/>
  </si>
  <si>
    <t>004807</t>
  </si>
  <si>
    <t>大王谷AE</t>
    <phoneticPr fontId="5"/>
  </si>
  <si>
    <t>004808</t>
  </si>
  <si>
    <t>日向中央AME</t>
    <phoneticPr fontId="5"/>
  </si>
  <si>
    <t>004809</t>
  </si>
  <si>
    <t>日向南部AME</t>
  </si>
  <si>
    <t>004810</t>
  </si>
  <si>
    <t>日向西部AMYE</t>
  </si>
  <si>
    <t>004896</t>
  </si>
  <si>
    <t>財光寺ME</t>
    <phoneticPr fontId="5"/>
  </si>
  <si>
    <t>富高E</t>
  </si>
  <si>
    <t>大王谷E</t>
  </si>
  <si>
    <t>日向中央ME</t>
    <phoneticPr fontId="5"/>
  </si>
  <si>
    <t>●R5.8　毎日｢延岡西部｣廃店し、朝日｢延岡西部｣｢延岡｣へ分割。｢延岡西部M｣｢延岡M｣に名変</t>
  </si>
  <si>
    <t>●R7.2　朝日｢財光寺｣を廃店し宮日｢財光寺ME｣｢富高E｣｢日向中央ME｣へ分割｡</t>
    <rPh sb="6" eb="8">
      <t>アサヒ</t>
    </rPh>
    <rPh sb="9" eb="12">
      <t>ザイコウジ</t>
    </rPh>
    <rPh sb="14" eb="16">
      <t>ハイテン</t>
    </rPh>
    <rPh sb="17" eb="19">
      <t>ミヤヒ</t>
    </rPh>
    <rPh sb="20" eb="23">
      <t>ザイコウジ</t>
    </rPh>
    <rPh sb="27" eb="28">
      <t>トミ</t>
    </rPh>
    <rPh sb="28" eb="29">
      <t>タカ</t>
    </rPh>
    <rPh sb="32" eb="34">
      <t>ヒュウガ</t>
    </rPh>
    <rPh sb="34" eb="36">
      <t>チュウオウ</t>
    </rPh>
    <rPh sb="40" eb="42">
      <t>ブンカツ</t>
    </rPh>
    <phoneticPr fontId="5"/>
  </si>
  <si>
    <t>●R7.6　朝日「延岡M」「延岡東部」「恒富」「延岡南部」「旭ヶ丘」「延岡西部M」を廃店し、</t>
    <rPh sb="6" eb="8">
      <t>アサヒ</t>
    </rPh>
    <rPh sb="9" eb="11">
      <t>ノベオカ</t>
    </rPh>
    <rPh sb="14" eb="16">
      <t>ノベオカ</t>
    </rPh>
    <rPh sb="16" eb="18">
      <t>トウブ</t>
    </rPh>
    <rPh sb="24" eb="26">
      <t>ノベオカ</t>
    </rPh>
    <rPh sb="26" eb="27">
      <t>ナン</t>
    </rPh>
    <rPh sb="27" eb="28">
      <t>ブ</t>
    </rPh>
    <rPh sb="30" eb="33">
      <t>アサヒガオカ</t>
    </rPh>
    <rPh sb="35" eb="37">
      <t>ノベオカ</t>
    </rPh>
    <rPh sb="37" eb="39">
      <t>セイブ</t>
    </rPh>
    <rPh sb="42" eb="44">
      <t>ハイテン</t>
    </rPh>
    <phoneticPr fontId="5"/>
  </si>
  <si>
    <t>●R6.6読売「高鍋」廃店し宮日「木城AME」｢高鍋AME｣へ分割。</t>
    <rPh sb="5" eb="7">
      <t>ヨミウリ</t>
    </rPh>
    <rPh sb="8" eb="10">
      <t>タカナベ</t>
    </rPh>
    <rPh sb="11" eb="13">
      <t>ハイテン</t>
    </rPh>
    <rPh sb="14" eb="16">
      <t>ミヤヒ</t>
    </rPh>
    <rPh sb="31" eb="33">
      <t>ブンカツ</t>
    </rPh>
    <phoneticPr fontId="5"/>
  </si>
  <si>
    <t>　｢財光寺AME｣｢富高AE｣｢日向中央AME｣に名変。</t>
    <phoneticPr fontId="5"/>
  </si>
  <si>
    <t>　宮日「延岡西部YE」へ統合。「延岡西部AMYE」に名変。</t>
    <rPh sb="16" eb="18">
      <t>ノベオカ</t>
    </rPh>
    <rPh sb="18" eb="20">
      <t>セイブ</t>
    </rPh>
    <rPh sb="26" eb="28">
      <t>メイヘン</t>
    </rPh>
    <phoneticPr fontId="5"/>
  </si>
  <si>
    <t>●R7.2　朝日｢日向｣を廃店し宮日｢富高E｣｢日向中央ME｣｢大王谷E｣へ分割｡｢富高AE｣</t>
    <rPh sb="6" eb="8">
      <t>アサヒ</t>
    </rPh>
    <rPh sb="9" eb="11">
      <t>ヒュウガ</t>
    </rPh>
    <rPh sb="13" eb="15">
      <t>ハイテン</t>
    </rPh>
    <rPh sb="16" eb="18">
      <t>ミヤヒ</t>
    </rPh>
    <rPh sb="19" eb="20">
      <t>トミ</t>
    </rPh>
    <rPh sb="20" eb="21">
      <t>タカ</t>
    </rPh>
    <rPh sb="24" eb="26">
      <t>ヒュウガ</t>
    </rPh>
    <rPh sb="26" eb="28">
      <t>チュウオウ</t>
    </rPh>
    <rPh sb="32" eb="33">
      <t>オオ</t>
    </rPh>
    <rPh sb="33" eb="34">
      <t>オウ</t>
    </rPh>
    <rPh sb="34" eb="35">
      <t>タニ</t>
    </rPh>
    <rPh sb="38" eb="40">
      <t>ブンカツ</t>
    </rPh>
    <phoneticPr fontId="5"/>
  </si>
  <si>
    <t>●R7.2　朝日｢門川｣を廃店し宮日｢門川ME｣へ統合｡｢門川AME｣に名変。</t>
    <rPh sb="6" eb="8">
      <t>アサヒ</t>
    </rPh>
    <rPh sb="9" eb="10">
      <t>モン</t>
    </rPh>
    <rPh sb="10" eb="11">
      <t>カワ</t>
    </rPh>
    <rPh sb="13" eb="15">
      <t>ハイテン</t>
    </rPh>
    <rPh sb="16" eb="18">
      <t>ミヤヒ</t>
    </rPh>
    <rPh sb="19" eb="20">
      <t>モン</t>
    </rPh>
    <rPh sb="20" eb="21">
      <t>カワ</t>
    </rPh>
    <rPh sb="25" eb="27">
      <t>トウゴウ</t>
    </rPh>
    <rPh sb="36" eb="38">
      <t>メイヘン</t>
    </rPh>
    <phoneticPr fontId="5"/>
  </si>
  <si>
    <t>　｢日向中央AME｣｢大王谷AE｣に名変。</t>
    <phoneticPr fontId="5"/>
  </si>
  <si>
    <t>●R7.4　読売｢門川｣を廃店し宮日｢門川AME｣へ統合｡｢門川AMYE｣に名変。</t>
    <rPh sb="6" eb="8">
      <t>ヨミウリ</t>
    </rPh>
    <rPh sb="9" eb="10">
      <t>モン</t>
    </rPh>
    <rPh sb="10" eb="11">
      <t>カワ</t>
    </rPh>
    <rPh sb="13" eb="15">
      <t>ハイテン</t>
    </rPh>
    <rPh sb="16" eb="18">
      <t>ミヤヒ</t>
    </rPh>
    <rPh sb="19" eb="20">
      <t>モン</t>
    </rPh>
    <rPh sb="20" eb="21">
      <t>カワ</t>
    </rPh>
    <rPh sb="26" eb="28">
      <t>トウゴウ</t>
    </rPh>
    <rPh sb="38" eb="40">
      <t>メイヘン</t>
    </rPh>
    <phoneticPr fontId="5"/>
  </si>
  <si>
    <t>●R7.9　宮日｢広瀬北AME」の一部を｢広瀬南AME｣へエリア移動</t>
    <rPh sb="6" eb="8">
      <t>ミヤヒ</t>
    </rPh>
    <phoneticPr fontId="5"/>
  </si>
  <si>
    <t>廃店</t>
    <rPh sb="0" eb="2">
      <t>ハイテン</t>
    </rPh>
    <phoneticPr fontId="5"/>
  </si>
  <si>
    <t>恒富E</t>
    <phoneticPr fontId="5"/>
  </si>
  <si>
    <t>延岡中央E</t>
    <phoneticPr fontId="5"/>
  </si>
  <si>
    <t>●R7.9　宮日｢恒富E｣を廃店し宮日｢延岡中央E｣｢延岡西部AMYE｣へ分割｡</t>
    <rPh sb="6" eb="7">
      <t>ミヤ</t>
    </rPh>
    <rPh sb="7" eb="8">
      <t>ヒ</t>
    </rPh>
    <phoneticPr fontId="5"/>
  </si>
  <si>
    <r>
      <t>　</t>
    </r>
    <r>
      <rPr>
        <b/>
        <sz val="12"/>
        <rFont val="ＭＳ Ｐゴシック"/>
        <family val="3"/>
        <charset val="128"/>
      </rPr>
      <t>㈱西日本新聞ロジメディア</t>
    </r>
    <rPh sb="2" eb="3">
      <t>ニシ</t>
    </rPh>
    <rPh sb="3" eb="5">
      <t>ニッポン</t>
    </rPh>
    <rPh sb="5" eb="7">
      <t>シンブン</t>
    </rPh>
    <phoneticPr fontId="5"/>
  </si>
  <si>
    <t>2025年10月1日現在</t>
    <phoneticPr fontId="4"/>
  </si>
  <si>
    <t>　㈱西日本新聞ロジメディア</t>
    <rPh sb="2" eb="3">
      <t>ニシ</t>
    </rPh>
    <rPh sb="3" eb="5">
      <t>ニッポン</t>
    </rPh>
    <rPh sb="5" eb="7">
      <t>シンブン</t>
    </rPh>
    <phoneticPr fontId="5"/>
  </si>
  <si>
    <t>村所AME</t>
    <phoneticPr fontId="5"/>
  </si>
  <si>
    <t>●R7.10　宮日｢小林北部AME」の一部を｢小林南部AME｣へエリア移動</t>
    <phoneticPr fontId="4"/>
  </si>
  <si>
    <t>北方･南方</t>
    <rPh sb="0" eb="2">
      <t>キタカタ</t>
    </rPh>
    <phoneticPr fontId="5"/>
  </si>
  <si>
    <t>010390</t>
    <phoneticPr fontId="5"/>
  </si>
  <si>
    <t>●R7.10　読売｢南方｣「北方」を廃店統合し、｢北方･南方｣へ名変｡</t>
    <rPh sb="7" eb="9">
      <t>ヨミウリ</t>
    </rPh>
    <rPh sb="10" eb="12">
      <t>ミナカタ</t>
    </rPh>
    <rPh sb="14" eb="16">
      <t>キタカタ</t>
    </rPh>
    <rPh sb="18" eb="20">
      <t>ハイテン</t>
    </rPh>
    <rPh sb="20" eb="22">
      <t>トウゴウ</t>
    </rPh>
    <rPh sb="25" eb="27">
      <t>キタカタ</t>
    </rPh>
    <rPh sb="28" eb="29">
      <t>ナン</t>
    </rPh>
    <rPh sb="29" eb="30">
      <t>カタ</t>
    </rPh>
    <rPh sb="32" eb="34">
      <t>メイヘン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</si>
</sst>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aaa"/>
    <numFmt numFmtId="177" formatCode="#,##0;\-#,##0;&quot;-&quot;"/>
    <numFmt numFmtId="178" formatCode="[$-F800]dddd\,\ mmmm\ dd\,\ yyyy"/>
    <numFmt numFmtId="179" formatCode="#,##0.00_);[Red]\(#,##0.00\)"/>
    <numFmt numFmtId="180" formatCode="&quot;&quot;\■\ &quot;&quot;0&quot;&quot;&quot;店&quot;&quot;&quot;"/>
    <numFmt numFmtId="181" formatCode="&quot;&quot;&quot;・&quot;\ &quot;&quot;0&quot;&quot;&quot;店&quot;&quot;&quot;"/>
    <numFmt numFmtId="182" formatCode="&quot;&quot;&quot;○&quot;\ &quot;&quot;0&quot;&quot;&quot;店&quot;&quot;&quot;"/>
    <numFmt numFmtId="183" formatCode="&quot;&quot;&quot;◎&quot;\ &quot;&quot;0&quot;&quot;&quot;店&quot;&quot;&quot;"/>
    <numFmt numFmtId="184" formatCode="yyyy&quot;年&quot;m&quot;月&quot;d&quot;日&quot;;@"/>
  </numFmts>
  <fonts count="4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rgb="FF00808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4"/>
      <color theme="3" tint="-0.249977111117893"/>
      <name val="ＭＳ ゴシック"/>
      <family val="3"/>
      <charset val="128"/>
    </font>
    <font>
      <b/>
      <sz val="13"/>
      <color theme="1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</fills>
  <borders count="10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21"/>
      </top>
      <bottom/>
      <diagonal/>
    </border>
    <border>
      <left/>
      <right/>
      <top style="thin">
        <color indexed="21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8">
    <xf numFmtId="0" fontId="0" fillId="0" borderId="0"/>
    <xf numFmtId="177" fontId="9" fillId="0" borderId="0" applyFill="0" applyBorder="0" applyAlignment="0"/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  <xf numFmtId="0" fontId="11" fillId="0" borderId="0"/>
    <xf numFmtId="0" fontId="12" fillId="0" borderId="0"/>
    <xf numFmtId="38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16" fillId="0" borderId="0" applyNumberFormat="0" applyFill="0" applyBorder="0" applyAlignment="0" applyProtection="0"/>
    <xf numFmtId="38" fontId="8" fillId="0" borderId="0" applyFont="0" applyFill="0" applyBorder="0" applyAlignment="0" applyProtection="0"/>
    <xf numFmtId="0" fontId="1" fillId="0" borderId="0">
      <alignment vertical="center"/>
    </xf>
    <xf numFmtId="0" fontId="8" fillId="0" borderId="0"/>
    <xf numFmtId="38" fontId="8" fillId="0" borderId="0" applyFont="0" applyFill="0" applyBorder="0" applyAlignment="0" applyProtection="0"/>
    <xf numFmtId="0" fontId="2" fillId="0" borderId="0"/>
  </cellStyleXfs>
  <cellXfs count="427">
    <xf numFmtId="0" fontId="0" fillId="0" borderId="0" xfId="0"/>
    <xf numFmtId="0" fontId="8" fillId="0" borderId="0" xfId="10"/>
    <xf numFmtId="0" fontId="8" fillId="3" borderId="0" xfId="10" applyFill="1"/>
    <xf numFmtId="0" fontId="8" fillId="3" borderId="0" xfId="10" applyFill="1" applyAlignment="1">
      <alignment horizontal="centerContinuous"/>
    </xf>
    <xf numFmtId="0" fontId="15" fillId="3" borderId="0" xfId="10" applyFont="1" applyFill="1"/>
    <xf numFmtId="0" fontId="15" fillId="3" borderId="0" xfId="10" applyFont="1" applyFill="1" applyAlignment="1">
      <alignment horizontal="centerContinuous"/>
    </xf>
    <xf numFmtId="0" fontId="8" fillId="4" borderId="2" xfId="10" applyFill="1" applyBorder="1" applyAlignment="1">
      <alignment horizontal="centerContinuous"/>
    </xf>
    <xf numFmtId="0" fontId="8" fillId="4" borderId="63" xfId="10" applyFill="1" applyBorder="1" applyAlignment="1">
      <alignment horizontal="centerContinuous"/>
    </xf>
    <xf numFmtId="0" fontId="8" fillId="4" borderId="2" xfId="10" applyFill="1" applyBorder="1" applyAlignment="1">
      <alignment vertical="center"/>
    </xf>
    <xf numFmtId="0" fontId="8" fillId="4" borderId="63" xfId="10" applyFill="1" applyBorder="1" applyAlignment="1">
      <alignment vertical="center"/>
    </xf>
    <xf numFmtId="0" fontId="8" fillId="4" borderId="2" xfId="10" applyFill="1" applyBorder="1" applyAlignment="1">
      <alignment horizontal="centerContinuous" vertical="center"/>
    </xf>
    <xf numFmtId="0" fontId="8" fillId="4" borderId="63" xfId="10" applyFill="1" applyBorder="1" applyAlignment="1">
      <alignment horizontal="centerContinuous" vertical="center"/>
    </xf>
    <xf numFmtId="0" fontId="8" fillId="4" borderId="62" xfId="10" applyFill="1" applyBorder="1" applyAlignment="1">
      <alignment horizontal="centerContinuous" vertical="center"/>
    </xf>
    <xf numFmtId="0" fontId="8" fillId="4" borderId="37" xfId="10" applyFill="1" applyBorder="1" applyAlignment="1">
      <alignment horizontal="centerContinuous" vertical="center"/>
    </xf>
    <xf numFmtId="0" fontId="8" fillId="4" borderId="41" xfId="10" applyFill="1" applyBorder="1" applyAlignment="1">
      <alignment horizontal="centerContinuous" vertical="center"/>
    </xf>
    <xf numFmtId="0" fontId="8" fillId="5" borderId="70" xfId="10" applyFill="1" applyBorder="1" applyAlignment="1">
      <alignment horizontal="centerContinuous"/>
    </xf>
    <xf numFmtId="0" fontId="8" fillId="5" borderId="1" xfId="10" applyFill="1" applyBorder="1" applyAlignment="1">
      <alignment horizontal="centerContinuous"/>
    </xf>
    <xf numFmtId="0" fontId="8" fillId="5" borderId="78" xfId="10" applyFill="1" applyBorder="1" applyAlignment="1">
      <alignment horizontal="centerContinuous"/>
    </xf>
    <xf numFmtId="49" fontId="0" fillId="0" borderId="78" xfId="10" applyNumberFormat="1" applyFont="1" applyBorder="1" applyAlignment="1" applyProtection="1">
      <alignment shrinkToFit="1"/>
      <protection locked="0"/>
    </xf>
    <xf numFmtId="178" fontId="8" fillId="3" borderId="0" xfId="0" applyNumberFormat="1" applyFont="1" applyFill="1" applyAlignment="1">
      <alignment horizontal="left" vertical="center"/>
    </xf>
    <xf numFmtId="0" fontId="14" fillId="0" borderId="0" xfId="8" applyFont="1" applyAlignment="1">
      <alignment horizontal="right"/>
    </xf>
    <xf numFmtId="0" fontId="8" fillId="0" borderId="0" xfId="9" applyFont="1" applyAlignment="1">
      <alignment horizontal="right"/>
    </xf>
    <xf numFmtId="0" fontId="20" fillId="0" borderId="0" xfId="8" applyFont="1"/>
    <xf numFmtId="0" fontId="23" fillId="0" borderId="0" xfId="0" applyFont="1" applyAlignment="1">
      <alignment horizontal="centerContinuous"/>
    </xf>
    <xf numFmtId="0" fontId="23" fillId="0" borderId="0" xfId="0" applyFont="1" applyAlignment="1">
      <alignment horizontal="center"/>
    </xf>
    <xf numFmtId="38" fontId="8" fillId="0" borderId="0" xfId="6" applyFont="1" applyAlignment="1">
      <alignment horizontal="left"/>
    </xf>
    <xf numFmtId="38" fontId="21" fillId="0" borderId="0" xfId="6" applyFont="1" applyAlignment="1">
      <alignment horizontal="centerContinuous"/>
    </xf>
    <xf numFmtId="38" fontId="8" fillId="0" borderId="0" xfId="6" applyFont="1"/>
    <xf numFmtId="0" fontId="8" fillId="0" borderId="0" xfId="0" applyFont="1"/>
    <xf numFmtId="38" fontId="24" fillId="0" borderId="0" xfId="6" applyFont="1" applyBorder="1" applyAlignment="1">
      <alignment horizontal="left"/>
    </xf>
    <xf numFmtId="38" fontId="8" fillId="0" borderId="0" xfId="6" applyFont="1" applyBorder="1"/>
    <xf numFmtId="38" fontId="24" fillId="2" borderId="3" xfId="6" applyFont="1" applyFill="1" applyBorder="1" applyAlignment="1">
      <alignment horizontal="centerContinuous" vertical="center" shrinkToFit="1"/>
    </xf>
    <xf numFmtId="38" fontId="24" fillId="2" borderId="32" xfId="6" applyFont="1" applyFill="1" applyBorder="1" applyAlignment="1">
      <alignment horizontal="centerContinuous" vertical="center" shrinkToFit="1"/>
    </xf>
    <xf numFmtId="38" fontId="24" fillId="2" borderId="4" xfId="6" applyFont="1" applyFill="1" applyBorder="1" applyAlignment="1">
      <alignment horizontal="centerContinuous" vertical="center" shrinkToFit="1"/>
    </xf>
    <xf numFmtId="38" fontId="24" fillId="2" borderId="64" xfId="6" applyFont="1" applyFill="1" applyBorder="1" applyAlignment="1">
      <alignment horizontal="centerContinuous" vertical="center" shrinkToFit="1"/>
    </xf>
    <xf numFmtId="38" fontId="8" fillId="0" borderId="0" xfId="6" applyFont="1" applyAlignment="1">
      <alignment horizontal="center" vertical="center" shrinkToFit="1"/>
    </xf>
    <xf numFmtId="38" fontId="18" fillId="2" borderId="10" xfId="6" applyFont="1" applyFill="1" applyBorder="1" applyAlignment="1">
      <alignment horizontal="centerContinuous" vertical="center" shrinkToFit="1"/>
    </xf>
    <xf numFmtId="38" fontId="14" fillId="2" borderId="72" xfId="6" applyFont="1" applyFill="1" applyBorder="1" applyAlignment="1">
      <alignment horizontal="center" vertical="center" shrinkToFit="1"/>
    </xf>
    <xf numFmtId="38" fontId="14" fillId="2" borderId="28" xfId="6" applyFont="1" applyFill="1" applyBorder="1" applyAlignment="1">
      <alignment horizontal="center" vertical="center" shrinkToFit="1"/>
    </xf>
    <xf numFmtId="38" fontId="18" fillId="0" borderId="0" xfId="6" applyFont="1" applyAlignment="1">
      <alignment horizontal="center" vertical="center" shrinkToFit="1"/>
    </xf>
    <xf numFmtId="38" fontId="17" fillId="0" borderId="74" xfId="6" applyFont="1" applyBorder="1" applyAlignment="1">
      <alignment shrinkToFit="1"/>
    </xf>
    <xf numFmtId="38" fontId="17" fillId="0" borderId="76" xfId="6" applyFont="1" applyBorder="1" applyAlignment="1">
      <alignment shrinkToFit="1"/>
    </xf>
    <xf numFmtId="38" fontId="17" fillId="0" borderId="76" xfId="6" applyFont="1" applyBorder="1" applyAlignment="1" applyProtection="1">
      <alignment shrinkToFit="1"/>
    </xf>
    <xf numFmtId="38" fontId="17" fillId="0" borderId="75" xfId="6" applyFont="1" applyBorder="1" applyAlignment="1">
      <alignment shrinkToFit="1"/>
    </xf>
    <xf numFmtId="38" fontId="17" fillId="0" borderId="0" xfId="6" applyFont="1" applyAlignment="1">
      <alignment shrinkToFit="1"/>
    </xf>
    <xf numFmtId="38" fontId="17" fillId="0" borderId="61" xfId="6" applyFont="1" applyBorder="1" applyAlignment="1">
      <alignment shrinkToFit="1"/>
    </xf>
    <xf numFmtId="38" fontId="17" fillId="0" borderId="62" xfId="6" applyFont="1" applyBorder="1" applyAlignment="1">
      <alignment shrinkToFit="1"/>
    </xf>
    <xf numFmtId="38" fontId="17" fillId="0" borderId="62" xfId="6" applyFont="1" applyBorder="1" applyAlignment="1" applyProtection="1">
      <alignment shrinkToFit="1"/>
    </xf>
    <xf numFmtId="38" fontId="17" fillId="0" borderId="67" xfId="6" applyFont="1" applyBorder="1" applyAlignment="1">
      <alignment shrinkToFit="1"/>
    </xf>
    <xf numFmtId="38" fontId="17" fillId="0" borderId="61" xfId="6" applyFont="1" applyBorder="1" applyAlignment="1" applyProtection="1">
      <alignment shrinkToFit="1"/>
    </xf>
    <xf numFmtId="38" fontId="19" fillId="2" borderId="70" xfId="6" applyFont="1" applyFill="1" applyBorder="1" applyAlignment="1">
      <alignment shrinkToFit="1"/>
    </xf>
    <xf numFmtId="38" fontId="19" fillId="2" borderId="71" xfId="6" applyFont="1" applyFill="1" applyBorder="1" applyAlignment="1">
      <alignment shrinkToFit="1"/>
    </xf>
    <xf numFmtId="38" fontId="19" fillId="0" borderId="0" xfId="6" applyFont="1" applyAlignment="1">
      <alignment shrinkToFit="1"/>
    </xf>
    <xf numFmtId="38" fontId="17" fillId="0" borderId="74" xfId="6" applyFont="1" applyBorder="1" applyAlignment="1" applyProtection="1">
      <alignment shrinkToFit="1"/>
    </xf>
    <xf numFmtId="0" fontId="19" fillId="2" borderId="10" xfId="6" applyNumberFormat="1" applyFont="1" applyFill="1" applyBorder="1" applyAlignment="1">
      <alignment shrinkToFit="1"/>
    </xf>
    <xf numFmtId="38" fontId="19" fillId="2" borderId="72" xfId="6" applyFont="1" applyFill="1" applyBorder="1" applyAlignment="1">
      <alignment shrinkToFit="1"/>
    </xf>
    <xf numFmtId="58" fontId="8" fillId="0" borderId="0" xfId="6" applyNumberFormat="1" applyFont="1"/>
    <xf numFmtId="38" fontId="22" fillId="0" borderId="0" xfId="6" applyFont="1"/>
    <xf numFmtId="0" fontId="25" fillId="3" borderId="0" xfId="10" applyFont="1" applyFill="1"/>
    <xf numFmtId="49" fontId="0" fillId="0" borderId="0" xfId="6" applyNumberFormat="1" applyFont="1" applyAlignment="1">
      <alignment horizontal="right"/>
    </xf>
    <xf numFmtId="38" fontId="16" fillId="0" borderId="66" xfId="12" applyNumberFormat="1" applyBorder="1" applyAlignment="1">
      <alignment shrinkToFit="1"/>
    </xf>
    <xf numFmtId="38" fontId="16" fillId="0" borderId="68" xfId="12" applyNumberFormat="1" applyBorder="1" applyAlignment="1">
      <alignment shrinkToFit="1"/>
    </xf>
    <xf numFmtId="38" fontId="16" fillId="0" borderId="3" xfId="12" applyNumberFormat="1" applyBorder="1" applyAlignment="1">
      <alignment shrinkToFit="1"/>
    </xf>
    <xf numFmtId="38" fontId="16" fillId="0" borderId="66" xfId="12" applyNumberFormat="1" applyFill="1" applyBorder="1" applyAlignment="1">
      <alignment shrinkToFit="1"/>
    </xf>
    <xf numFmtId="0" fontId="0" fillId="4" borderId="62" xfId="10" applyFont="1" applyFill="1" applyBorder="1" applyAlignment="1">
      <alignment horizontal="centerContinuous" vertical="center"/>
    </xf>
    <xf numFmtId="38" fontId="26" fillId="0" borderId="14" xfId="6" applyFont="1" applyFill="1" applyBorder="1" applyAlignment="1">
      <alignment shrinkToFit="1"/>
    </xf>
    <xf numFmtId="0" fontId="8" fillId="6" borderId="77" xfId="10" applyFill="1" applyBorder="1"/>
    <xf numFmtId="0" fontId="8" fillId="7" borderId="77" xfId="10" applyFill="1" applyBorder="1"/>
    <xf numFmtId="0" fontId="18" fillId="4" borderId="39" xfId="10" applyFont="1" applyFill="1" applyBorder="1"/>
    <xf numFmtId="0" fontId="18" fillId="4" borderId="2" xfId="10" applyFont="1" applyFill="1" applyBorder="1"/>
    <xf numFmtId="0" fontId="27" fillId="0" borderId="0" xfId="8" applyFont="1" applyAlignment="1">
      <alignment horizontal="centerContinuous"/>
    </xf>
    <xf numFmtId="0" fontId="28" fillId="0" borderId="0" xfId="8" applyFont="1" applyAlignment="1">
      <alignment horizontal="centerContinuous"/>
    </xf>
    <xf numFmtId="0" fontId="26" fillId="0" borderId="0" xfId="8" applyFont="1" applyAlignment="1">
      <alignment horizontal="centerContinuous"/>
    </xf>
    <xf numFmtId="0" fontId="29" fillId="0" borderId="0" xfId="8" applyFont="1" applyAlignment="1">
      <alignment horizontal="centerContinuous"/>
    </xf>
    <xf numFmtId="0" fontId="27" fillId="0" borderId="0" xfId="8" applyFont="1" applyAlignment="1">
      <alignment horizontal="left"/>
    </xf>
    <xf numFmtId="0" fontId="29" fillId="0" borderId="0" xfId="8" applyFont="1" applyAlignment="1">
      <alignment horizontal="left"/>
    </xf>
    <xf numFmtId="0" fontId="30" fillId="0" borderId="0" xfId="8" applyFont="1" applyAlignment="1">
      <alignment horizontal="centerContinuous"/>
    </xf>
    <xf numFmtId="0" fontId="26" fillId="0" borderId="0" xfId="8" applyFont="1" applyAlignment="1">
      <alignment horizontal="center"/>
    </xf>
    <xf numFmtId="0" fontId="29" fillId="0" borderId="0" xfId="8" applyFont="1"/>
    <xf numFmtId="0" fontId="31" fillId="0" borderId="0" xfId="8" applyFont="1" applyAlignment="1">
      <alignment horizontal="right"/>
    </xf>
    <xf numFmtId="0" fontId="31" fillId="2" borderId="3" xfId="8" applyFont="1" applyFill="1" applyBorder="1" applyAlignment="1">
      <alignment horizontal="centerContinuous"/>
    </xf>
    <xf numFmtId="0" fontId="27" fillId="2" borderId="5" xfId="8" applyFont="1" applyFill="1" applyBorder="1" applyAlignment="1">
      <alignment horizontal="centerContinuous"/>
    </xf>
    <xf numFmtId="0" fontId="31" fillId="2" borderId="5" xfId="8" applyFont="1" applyFill="1" applyBorder="1" applyAlignment="1">
      <alignment horizontal="centerContinuous"/>
    </xf>
    <xf numFmtId="0" fontId="31" fillId="2" borderId="4" xfId="8" applyFont="1" applyFill="1" applyBorder="1" applyAlignment="1">
      <alignment horizontal="center"/>
    </xf>
    <xf numFmtId="0" fontId="31" fillId="2" borderId="4" xfId="8" applyFont="1" applyFill="1" applyBorder="1" applyAlignment="1">
      <alignment horizontal="centerContinuous"/>
    </xf>
    <xf numFmtId="0" fontId="27" fillId="2" borderId="4" xfId="8" applyFont="1" applyFill="1" applyBorder="1" applyAlignment="1">
      <alignment horizontal="centerContinuous"/>
    </xf>
    <xf numFmtId="0" fontId="31" fillId="2" borderId="4" xfId="8" applyFont="1" applyFill="1" applyBorder="1"/>
    <xf numFmtId="0" fontId="31" fillId="2" borderId="6" xfId="8" applyFont="1" applyFill="1" applyBorder="1" applyAlignment="1">
      <alignment horizontal="centerContinuous"/>
    </xf>
    <xf numFmtId="0" fontId="31" fillId="0" borderId="0" xfId="8" applyFont="1" applyAlignment="1">
      <alignment horizontal="centerContinuous"/>
    </xf>
    <xf numFmtId="0" fontId="31" fillId="0" borderId="0" xfId="8" applyFont="1"/>
    <xf numFmtId="0" fontId="27" fillId="0" borderId="0" xfId="8" applyFont="1" applyAlignment="1">
      <alignment horizontal="center"/>
    </xf>
    <xf numFmtId="0" fontId="27" fillId="0" borderId="0" xfId="8" applyFont="1"/>
    <xf numFmtId="0" fontId="29" fillId="0" borderId="0" xfId="9" applyFont="1" applyAlignment="1">
      <alignment horizontal="right"/>
    </xf>
    <xf numFmtId="38" fontId="26" fillId="0" borderId="0" xfId="8" applyNumberFormat="1" applyFont="1"/>
    <xf numFmtId="176" fontId="31" fillId="0" borderId="0" xfId="8" applyNumberFormat="1" applyFont="1" applyAlignment="1">
      <alignment horizontal="center"/>
    </xf>
    <xf numFmtId="0" fontId="31" fillId="0" borderId="39" xfId="0" applyFont="1" applyBorder="1" applyAlignment="1">
      <alignment shrinkToFit="1"/>
    </xf>
    <xf numFmtId="38" fontId="31" fillId="0" borderId="0" xfId="8" applyNumberFormat="1" applyFont="1"/>
    <xf numFmtId="0" fontId="31" fillId="0" borderId="0" xfId="8" applyFont="1" applyAlignment="1" applyProtection="1">
      <alignment horizontal="center"/>
      <protection locked="0"/>
    </xf>
    <xf numFmtId="38" fontId="31" fillId="0" borderId="0" xfId="6" applyFont="1" applyFill="1" applyBorder="1" applyAlignment="1" applyProtection="1"/>
    <xf numFmtId="0" fontId="29" fillId="0" borderId="0" xfId="0" applyFont="1" applyAlignment="1">
      <alignment horizontal="center"/>
    </xf>
    <xf numFmtId="176" fontId="31" fillId="0" borderId="11" xfId="8" applyNumberFormat="1" applyFont="1" applyBorder="1" applyAlignment="1">
      <alignment horizontal="center"/>
    </xf>
    <xf numFmtId="0" fontId="31" fillId="0" borderId="11" xfId="0" applyFont="1" applyBorder="1" applyAlignment="1">
      <alignment shrinkToFit="1"/>
    </xf>
    <xf numFmtId="38" fontId="27" fillId="0" borderId="0" xfId="8" applyNumberFormat="1" applyFont="1"/>
    <xf numFmtId="38" fontId="27" fillId="0" borderId="0" xfId="6" applyFont="1" applyFill="1" applyBorder="1" applyAlignment="1" applyProtection="1"/>
    <xf numFmtId="0" fontId="27" fillId="0" borderId="0" xfId="0" applyFont="1" applyAlignment="1">
      <alignment horizontal="center"/>
    </xf>
    <xf numFmtId="0" fontId="26" fillId="0" borderId="0" xfId="8" applyFont="1"/>
    <xf numFmtId="0" fontId="29" fillId="2" borderId="30" xfId="8" applyFont="1" applyFill="1" applyBorder="1"/>
    <xf numFmtId="0" fontId="26" fillId="2" borderId="25" xfId="8" applyFont="1" applyFill="1" applyBorder="1"/>
    <xf numFmtId="0" fontId="31" fillId="2" borderId="32" xfId="8" applyFont="1" applyFill="1" applyBorder="1" applyAlignment="1">
      <alignment horizontal="centerContinuous"/>
    </xf>
    <xf numFmtId="0" fontId="31" fillId="2" borderId="35" xfId="8" applyFont="1" applyFill="1" applyBorder="1" applyAlignment="1">
      <alignment horizontal="centerContinuous"/>
    </xf>
    <xf numFmtId="0" fontId="29" fillId="2" borderId="10" xfId="8" applyFont="1" applyFill="1" applyBorder="1"/>
    <xf numFmtId="0" fontId="26" fillId="2" borderId="11" xfId="8" applyFont="1" applyFill="1" applyBorder="1" applyAlignment="1">
      <alignment horizontal="centerContinuous"/>
    </xf>
    <xf numFmtId="0" fontId="26" fillId="2" borderId="51" xfId="8" applyFont="1" applyFill="1" applyBorder="1" applyAlignment="1">
      <alignment horizontal="center"/>
    </xf>
    <xf numFmtId="0" fontId="34" fillId="2" borderId="57" xfId="8" applyFont="1" applyFill="1" applyBorder="1" applyAlignment="1">
      <alignment horizontal="center"/>
    </xf>
    <xf numFmtId="0" fontId="34" fillId="2" borderId="54" xfId="8" applyFont="1" applyFill="1" applyBorder="1" applyAlignment="1">
      <alignment horizontal="center"/>
    </xf>
    <xf numFmtId="0" fontId="34" fillId="2" borderId="58" xfId="8" applyFont="1" applyFill="1" applyBorder="1" applyAlignment="1">
      <alignment horizontal="center"/>
    </xf>
    <xf numFmtId="0" fontId="26" fillId="2" borderId="53" xfId="8" applyFont="1" applyFill="1" applyBorder="1" applyAlignment="1">
      <alignment horizontal="center"/>
    </xf>
    <xf numFmtId="0" fontId="34" fillId="2" borderId="59" xfId="8" applyFont="1" applyFill="1" applyBorder="1" applyAlignment="1">
      <alignment horizontal="center"/>
    </xf>
    <xf numFmtId="0" fontId="34" fillId="2" borderId="60" xfId="8" applyFont="1" applyFill="1" applyBorder="1" applyAlignment="1">
      <alignment horizontal="center"/>
    </xf>
    <xf numFmtId="0" fontId="32" fillId="0" borderId="8" xfId="8" applyFont="1" applyBorder="1" applyAlignment="1">
      <alignment horizontal="left"/>
    </xf>
    <xf numFmtId="0" fontId="26" fillId="0" borderId="0" xfId="8" applyFont="1" applyAlignment="1">
      <alignment shrinkToFit="1"/>
    </xf>
    <xf numFmtId="0" fontId="26" fillId="0" borderId="12" xfId="8" applyFont="1" applyBorder="1" applyAlignment="1">
      <alignment horizontal="center" shrinkToFit="1"/>
    </xf>
    <xf numFmtId="0" fontId="26" fillId="0" borderId="80" xfId="8" applyFont="1" applyBorder="1" applyAlignment="1">
      <alignment horizontal="center" shrinkToFit="1"/>
    </xf>
    <xf numFmtId="0" fontId="29" fillId="0" borderId="8" xfId="8" applyFont="1" applyBorder="1"/>
    <xf numFmtId="56" fontId="29" fillId="0" borderId="8" xfId="8" applyNumberFormat="1" applyFont="1" applyBorder="1"/>
    <xf numFmtId="0" fontId="26" fillId="0" borderId="13" xfId="8" applyFont="1" applyBorder="1" applyAlignment="1">
      <alignment shrinkToFit="1"/>
    </xf>
    <xf numFmtId="0" fontId="34" fillId="2" borderId="31" xfId="8" applyFont="1" applyFill="1" applyBorder="1" applyAlignment="1">
      <alignment horizontal="center" shrinkToFit="1"/>
    </xf>
    <xf numFmtId="38" fontId="27" fillId="2" borderId="32" xfId="8" applyNumberFormat="1" applyFont="1" applyFill="1" applyBorder="1" applyAlignment="1">
      <alignment shrinkToFit="1"/>
    </xf>
    <xf numFmtId="38" fontId="27" fillId="2" borderId="5" xfId="6" applyFont="1" applyFill="1" applyBorder="1"/>
    <xf numFmtId="0" fontId="34" fillId="2" borderId="50" xfId="8" applyFont="1" applyFill="1" applyBorder="1" applyAlignment="1">
      <alignment horizontal="center" shrinkToFit="1"/>
    </xf>
    <xf numFmtId="38" fontId="27" fillId="2" borderId="51" xfId="6" applyFont="1" applyFill="1" applyBorder="1" applyAlignment="1">
      <alignment shrinkToFit="1"/>
    </xf>
    <xf numFmtId="38" fontId="26" fillId="0" borderId="13" xfId="6" applyFont="1" applyFill="1" applyBorder="1" applyAlignment="1">
      <alignment shrinkToFit="1"/>
    </xf>
    <xf numFmtId="0" fontId="26" fillId="0" borderId="16" xfId="8" applyFont="1" applyBorder="1" applyAlignment="1">
      <alignment horizontal="center" shrinkToFit="1"/>
    </xf>
    <xf numFmtId="0" fontId="26" fillId="0" borderId="85" xfId="8" applyFont="1" applyBorder="1" applyAlignment="1">
      <alignment horizontal="center" shrinkToFit="1"/>
    </xf>
    <xf numFmtId="0" fontId="26" fillId="0" borderId="86" xfId="8" applyFont="1" applyBorder="1" applyAlignment="1">
      <alignment horizontal="center" shrinkToFit="1"/>
    </xf>
    <xf numFmtId="0" fontId="34" fillId="2" borderId="36" xfId="8" applyFont="1" applyFill="1" applyBorder="1" applyAlignment="1">
      <alignment horizontal="center" shrinkToFit="1"/>
    </xf>
    <xf numFmtId="38" fontId="27" fillId="2" borderId="37" xfId="6" applyFont="1" applyFill="1" applyBorder="1" applyAlignment="1">
      <alignment shrinkToFit="1"/>
    </xf>
    <xf numFmtId="38" fontId="27" fillId="2" borderId="42" xfId="6" applyFont="1" applyFill="1" applyBorder="1"/>
    <xf numFmtId="0" fontId="34" fillId="2" borderId="43" xfId="7" applyFont="1" applyFill="1" applyBorder="1" applyAlignment="1">
      <alignment horizontal="center" shrinkToFit="1"/>
    </xf>
    <xf numFmtId="38" fontId="27" fillId="2" borderId="44" xfId="6" applyFont="1" applyFill="1" applyBorder="1" applyAlignment="1">
      <alignment shrinkToFit="1"/>
    </xf>
    <xf numFmtId="38" fontId="27" fillId="2" borderId="45" xfId="6" applyFont="1" applyFill="1" applyBorder="1" applyAlignment="1">
      <alignment shrinkToFit="1"/>
    </xf>
    <xf numFmtId="38" fontId="27" fillId="2" borderId="47" xfId="6" applyFont="1" applyFill="1" applyBorder="1"/>
    <xf numFmtId="38" fontId="27" fillId="2" borderId="48" xfId="6" applyFont="1" applyFill="1" applyBorder="1"/>
    <xf numFmtId="38" fontId="27" fillId="2" borderId="83" xfId="6" applyFont="1" applyFill="1" applyBorder="1" applyAlignment="1">
      <alignment shrinkToFit="1"/>
    </xf>
    <xf numFmtId="38" fontId="27" fillId="2" borderId="46" xfId="6" applyFont="1" applyFill="1" applyBorder="1"/>
    <xf numFmtId="38" fontId="27" fillId="2" borderId="49" xfId="6" applyFont="1" applyFill="1" applyBorder="1"/>
    <xf numFmtId="0" fontId="29" fillId="0" borderId="0" xfId="7" applyFont="1"/>
    <xf numFmtId="0" fontId="34" fillId="0" borderId="0" xfId="8" applyFont="1" applyAlignment="1">
      <alignment horizontal="center"/>
    </xf>
    <xf numFmtId="38" fontId="26" fillId="0" borderId="0" xfId="6" applyFont="1" applyFill="1" applyBorder="1"/>
    <xf numFmtId="38" fontId="29" fillId="0" borderId="0" xfId="6" applyFont="1" applyFill="1" applyBorder="1"/>
    <xf numFmtId="0" fontId="29" fillId="0" borderId="0" xfId="8" applyFont="1" applyAlignment="1">
      <alignment horizontal="right"/>
    </xf>
    <xf numFmtId="0" fontId="34" fillId="2" borderId="30" xfId="8" applyFont="1" applyFill="1" applyBorder="1" applyAlignment="1">
      <alignment horizontal="center"/>
    </xf>
    <xf numFmtId="38" fontId="26" fillId="2" borderId="25" xfId="13" applyFont="1" applyFill="1" applyBorder="1"/>
    <xf numFmtId="0" fontId="34" fillId="2" borderId="8" xfId="8" applyFont="1" applyFill="1" applyBorder="1" applyAlignment="1">
      <alignment horizontal="left"/>
    </xf>
    <xf numFmtId="38" fontId="26" fillId="2" borderId="0" xfId="13" applyFont="1" applyFill="1" applyBorder="1"/>
    <xf numFmtId="0" fontId="34" fillId="2" borderId="8" xfId="8" applyFont="1" applyFill="1" applyBorder="1" applyAlignment="1">
      <alignment horizontal="center"/>
    </xf>
    <xf numFmtId="0" fontId="34" fillId="2" borderId="10" xfId="8" applyFont="1" applyFill="1" applyBorder="1" applyAlignment="1">
      <alignment horizontal="center"/>
    </xf>
    <xf numFmtId="38" fontId="26" fillId="2" borderId="11" xfId="13" applyFont="1" applyFill="1" applyBorder="1"/>
    <xf numFmtId="0" fontId="26" fillId="0" borderId="18" xfId="8" applyFont="1" applyBorder="1" applyAlignment="1">
      <alignment shrinkToFit="1"/>
    </xf>
    <xf numFmtId="0" fontId="26" fillId="0" borderId="13" xfId="6" applyNumberFormat="1" applyFont="1" applyFill="1" applyBorder="1" applyAlignment="1">
      <alignment shrinkToFit="1"/>
    </xf>
    <xf numFmtId="0" fontId="26" fillId="0" borderId="14" xfId="6" applyNumberFormat="1" applyFont="1" applyFill="1" applyBorder="1" applyAlignment="1">
      <alignment shrinkToFit="1"/>
    </xf>
    <xf numFmtId="0" fontId="26" fillId="0" borderId="14" xfId="8" applyFont="1" applyBorder="1" applyAlignment="1">
      <alignment shrinkToFit="1"/>
    </xf>
    <xf numFmtId="0" fontId="26" fillId="0" borderId="12" xfId="8" applyFont="1" applyBorder="1" applyAlignment="1">
      <alignment shrinkToFit="1"/>
    </xf>
    <xf numFmtId="38" fontId="19" fillId="2" borderId="92" xfId="6" applyFont="1" applyFill="1" applyBorder="1" applyAlignment="1">
      <alignment shrinkToFit="1"/>
    </xf>
    <xf numFmtId="38" fontId="19" fillId="2" borderId="73" xfId="6" applyFont="1" applyFill="1" applyBorder="1" applyAlignment="1">
      <alignment shrinkToFit="1"/>
    </xf>
    <xf numFmtId="38" fontId="27" fillId="8" borderId="33" xfId="8" applyNumberFormat="1" applyFont="1" applyFill="1" applyBorder="1" applyAlignment="1">
      <alignment horizontal="center" shrinkToFit="1"/>
    </xf>
    <xf numFmtId="38" fontId="27" fillId="8" borderId="34" xfId="6" applyFont="1" applyFill="1" applyBorder="1"/>
    <xf numFmtId="38" fontId="27" fillId="8" borderId="35" xfId="6" applyFont="1" applyFill="1" applyBorder="1"/>
    <xf numFmtId="38" fontId="27" fillId="8" borderId="81" xfId="8" applyNumberFormat="1" applyFont="1" applyFill="1" applyBorder="1" applyAlignment="1">
      <alignment horizontal="center" shrinkToFit="1"/>
    </xf>
    <xf numFmtId="38" fontId="27" fillId="8" borderId="4" xfId="6" applyFont="1" applyFill="1" applyBorder="1"/>
    <xf numFmtId="38" fontId="27" fillId="8" borderId="33" xfId="8" applyNumberFormat="1" applyFont="1" applyFill="1" applyBorder="1" applyAlignment="1">
      <alignment shrinkToFit="1"/>
    </xf>
    <xf numFmtId="38" fontId="27" fillId="8" borderId="52" xfId="6" applyFont="1" applyFill="1" applyBorder="1" applyAlignment="1">
      <alignment horizontal="center" shrinkToFit="1"/>
    </xf>
    <xf numFmtId="38" fontId="27" fillId="8" borderId="57" xfId="6" applyFont="1" applyFill="1" applyBorder="1" applyAlignment="1">
      <alignment horizontal="center" shrinkToFit="1"/>
    </xf>
    <xf numFmtId="38" fontId="27" fillId="8" borderId="52" xfId="6" applyFont="1" applyFill="1" applyBorder="1" applyAlignment="1">
      <alignment shrinkToFit="1"/>
    </xf>
    <xf numFmtId="38" fontId="27" fillId="8" borderId="81" xfId="8" applyNumberFormat="1" applyFont="1" applyFill="1" applyBorder="1" applyAlignment="1">
      <alignment shrinkToFit="1"/>
    </xf>
    <xf numFmtId="38" fontId="27" fillId="8" borderId="38" xfId="6" applyFont="1" applyFill="1" applyBorder="1" applyAlignment="1">
      <alignment shrinkToFit="1"/>
    </xf>
    <xf numFmtId="38" fontId="27" fillId="8" borderId="40" xfId="6" applyFont="1" applyFill="1" applyBorder="1"/>
    <xf numFmtId="38" fontId="27" fillId="8" borderId="41" xfId="6" applyFont="1" applyFill="1" applyBorder="1"/>
    <xf numFmtId="38" fontId="27" fillId="8" borderId="82" xfId="6" applyFont="1" applyFill="1" applyBorder="1" applyAlignment="1">
      <alignment shrinkToFit="1"/>
    </xf>
    <xf numFmtId="38" fontId="27" fillId="8" borderId="39" xfId="6" applyFont="1" applyFill="1" applyBorder="1"/>
    <xf numFmtId="0" fontId="15" fillId="3" borderId="0" xfId="10" applyFont="1" applyFill="1" applyAlignment="1">
      <alignment horizontal="left"/>
    </xf>
    <xf numFmtId="0" fontId="15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left" vertical="center" wrapText="1"/>
    </xf>
    <xf numFmtId="0" fontId="15" fillId="3" borderId="0" xfId="10" applyFont="1" applyFill="1" applyAlignment="1">
      <alignment horizontal="right"/>
    </xf>
    <xf numFmtId="38" fontId="27" fillId="0" borderId="13" xfId="6" applyFont="1" applyFill="1" applyBorder="1" applyAlignment="1">
      <alignment shrinkToFit="1"/>
    </xf>
    <xf numFmtId="38" fontId="35" fillId="0" borderId="22" xfId="6" applyFont="1" applyFill="1" applyBorder="1" applyAlignment="1">
      <alignment shrinkToFit="1"/>
    </xf>
    <xf numFmtId="49" fontId="36" fillId="0" borderId="15" xfId="6" applyNumberFormat="1" applyFont="1" applyFill="1" applyBorder="1" applyAlignment="1" applyProtection="1">
      <alignment shrinkToFit="1"/>
      <protection locked="0"/>
    </xf>
    <xf numFmtId="49" fontId="36" fillId="0" borderId="17" xfId="6" applyNumberFormat="1" applyFont="1" applyFill="1" applyBorder="1" applyAlignment="1" applyProtection="1">
      <alignment shrinkToFit="1"/>
      <protection locked="0"/>
    </xf>
    <xf numFmtId="49" fontId="36" fillId="0" borderId="19" xfId="6" applyNumberFormat="1" applyFont="1" applyFill="1" applyBorder="1" applyAlignment="1" applyProtection="1">
      <alignment shrinkToFit="1"/>
      <protection locked="0"/>
    </xf>
    <xf numFmtId="49" fontId="36" fillId="0" borderId="20" xfId="6" applyNumberFormat="1" applyFont="1" applyFill="1" applyBorder="1" applyAlignment="1" applyProtection="1">
      <alignment shrinkToFit="1"/>
      <protection locked="0"/>
    </xf>
    <xf numFmtId="49" fontId="36" fillId="0" borderId="21" xfId="6" applyNumberFormat="1" applyFont="1" applyFill="1" applyBorder="1" applyAlignment="1">
      <alignment shrinkToFit="1"/>
    </xf>
    <xf numFmtId="49" fontId="36" fillId="0" borderId="21" xfId="6" applyNumberFormat="1" applyFont="1" applyFill="1" applyBorder="1" applyAlignment="1" applyProtection="1">
      <alignment shrinkToFit="1"/>
      <protection locked="0"/>
    </xf>
    <xf numFmtId="49" fontId="36" fillId="0" borderId="19" xfId="6" applyNumberFormat="1" applyFont="1" applyFill="1" applyBorder="1" applyAlignment="1">
      <alignment shrinkToFit="1"/>
    </xf>
    <xf numFmtId="49" fontId="36" fillId="0" borderId="20" xfId="6" applyNumberFormat="1" applyFont="1" applyFill="1" applyBorder="1" applyAlignment="1">
      <alignment shrinkToFit="1"/>
    </xf>
    <xf numFmtId="49" fontId="37" fillId="0" borderId="20" xfId="6" applyNumberFormat="1" applyFont="1" applyFill="1" applyBorder="1" applyAlignment="1">
      <alignment shrinkToFit="1"/>
    </xf>
    <xf numFmtId="0" fontId="26" fillId="0" borderId="18" xfId="8" applyFont="1" applyBorder="1" applyAlignment="1">
      <alignment horizontal="center" shrinkToFit="1"/>
    </xf>
    <xf numFmtId="49" fontId="26" fillId="0" borderId="13" xfId="8" applyNumberFormat="1" applyFont="1" applyBorder="1" applyAlignment="1">
      <alignment shrinkToFit="1"/>
    </xf>
    <xf numFmtId="49" fontId="36" fillId="0" borderId="13" xfId="6" applyNumberFormat="1" applyFont="1" applyFill="1" applyBorder="1" applyAlignment="1">
      <alignment shrinkToFit="1"/>
    </xf>
    <xf numFmtId="38" fontId="29" fillId="0" borderId="13" xfId="6" applyFont="1" applyFill="1" applyBorder="1" applyAlignment="1">
      <alignment horizontal="center" shrinkToFit="1"/>
    </xf>
    <xf numFmtId="38" fontId="27" fillId="0" borderId="13" xfId="6" applyFont="1" applyFill="1" applyBorder="1" applyAlignment="1" applyProtection="1">
      <alignment shrinkToFit="1"/>
    </xf>
    <xf numFmtId="0" fontId="26" fillId="0" borderId="22" xfId="8" applyFont="1" applyBorder="1" applyAlignment="1">
      <alignment horizontal="center" shrinkToFit="1"/>
    </xf>
    <xf numFmtId="49" fontId="36" fillId="0" borderId="84" xfId="6" applyNumberFormat="1" applyFont="1" applyFill="1" applyBorder="1" applyAlignment="1">
      <alignment shrinkToFit="1"/>
    </xf>
    <xf numFmtId="0" fontId="27" fillId="8" borderId="4" xfId="8" applyFont="1" applyFill="1" applyBorder="1" applyAlignment="1">
      <alignment shrinkToFit="1"/>
    </xf>
    <xf numFmtId="38" fontId="27" fillId="8" borderId="34" xfId="6" applyFont="1" applyFill="1" applyBorder="1" applyAlignment="1">
      <alignment shrinkToFit="1"/>
    </xf>
    <xf numFmtId="38" fontId="27" fillId="8" borderId="34" xfId="6" applyFont="1" applyFill="1" applyBorder="1" applyAlignment="1" applyProtection="1">
      <alignment shrinkToFit="1"/>
    </xf>
    <xf numFmtId="38" fontId="27" fillId="8" borderId="35" xfId="6" applyFont="1" applyFill="1" applyBorder="1" applyAlignment="1">
      <alignment shrinkToFit="1"/>
    </xf>
    <xf numFmtId="38" fontId="27" fillId="8" borderId="4" xfId="6" applyFont="1" applyFill="1" applyBorder="1" applyAlignment="1">
      <alignment shrinkToFit="1"/>
    </xf>
    <xf numFmtId="38" fontId="27" fillId="8" borderId="5" xfId="6" applyFont="1" applyFill="1" applyBorder="1" applyAlignment="1">
      <alignment shrinkToFit="1"/>
    </xf>
    <xf numFmtId="0" fontId="27" fillId="8" borderId="53" xfId="8" applyFont="1" applyFill="1" applyBorder="1" applyAlignment="1">
      <alignment shrinkToFit="1"/>
    </xf>
    <xf numFmtId="38" fontId="27" fillId="8" borderId="54" xfId="6" applyFont="1" applyFill="1" applyBorder="1" applyAlignment="1">
      <alignment shrinkToFit="1"/>
    </xf>
    <xf numFmtId="38" fontId="27" fillId="8" borderId="54" xfId="6" applyFont="1" applyFill="1" applyBorder="1" applyAlignment="1" applyProtection="1">
      <alignment shrinkToFit="1"/>
    </xf>
    <xf numFmtId="38" fontId="27" fillId="8" borderId="55" xfId="6" applyFont="1" applyFill="1" applyBorder="1" applyAlignment="1">
      <alignment shrinkToFit="1"/>
    </xf>
    <xf numFmtId="38" fontId="27" fillId="8" borderId="53" xfId="6" applyFont="1" applyFill="1" applyBorder="1" applyAlignment="1">
      <alignment shrinkToFit="1"/>
    </xf>
    <xf numFmtId="38" fontId="27" fillId="8" borderId="56" xfId="6" applyFont="1" applyFill="1" applyBorder="1" applyAlignment="1">
      <alignment shrinkToFit="1"/>
    </xf>
    <xf numFmtId="38" fontId="27" fillId="2" borderId="5" xfId="6" applyFont="1" applyFill="1" applyBorder="1" applyAlignment="1">
      <alignment shrinkToFit="1"/>
    </xf>
    <xf numFmtId="38" fontId="27" fillId="2" borderId="56" xfId="6" applyFont="1" applyFill="1" applyBorder="1" applyAlignment="1">
      <alignment shrinkToFit="1"/>
    </xf>
    <xf numFmtId="49" fontId="36" fillId="0" borderId="16" xfId="6" applyNumberFormat="1" applyFont="1" applyFill="1" applyBorder="1" applyAlignment="1">
      <alignment shrinkToFit="1"/>
    </xf>
    <xf numFmtId="38" fontId="27" fillId="0" borderId="14" xfId="6" applyFont="1" applyFill="1" applyBorder="1" applyAlignment="1">
      <alignment shrinkToFit="1"/>
    </xf>
    <xf numFmtId="38" fontId="27" fillId="2" borderId="34" xfId="6" applyFont="1" applyFill="1" applyBorder="1" applyAlignment="1">
      <alignment shrinkToFit="1"/>
    </xf>
    <xf numFmtId="38" fontId="27" fillId="2" borderId="54" xfId="6" applyFont="1" applyFill="1" applyBorder="1" applyAlignment="1">
      <alignment shrinkToFit="1"/>
    </xf>
    <xf numFmtId="49" fontId="36" fillId="0" borderId="23" xfId="6" applyNumberFormat="1" applyFont="1" applyFill="1" applyBorder="1" applyAlignment="1" applyProtection="1">
      <alignment shrinkToFit="1"/>
      <protection locked="0"/>
    </xf>
    <xf numFmtId="0" fontId="0" fillId="0" borderId="70" xfId="10" applyFont="1" applyBorder="1"/>
    <xf numFmtId="0" fontId="8" fillId="0" borderId="1" xfId="10" applyBorder="1"/>
    <xf numFmtId="0" fontId="8" fillId="0" borderId="78" xfId="10" applyBorder="1"/>
    <xf numFmtId="0" fontId="29" fillId="3" borderId="0" xfId="10" applyFont="1" applyFill="1"/>
    <xf numFmtId="0" fontId="6" fillId="0" borderId="61" xfId="17" applyFont="1" applyBorder="1"/>
    <xf numFmtId="0" fontId="6" fillId="10" borderId="61" xfId="17" applyFont="1" applyFill="1" applyBorder="1"/>
    <xf numFmtId="0" fontId="6" fillId="0" borderId="88" xfId="17" applyFont="1" applyBorder="1"/>
    <xf numFmtId="0" fontId="29" fillId="0" borderId="77" xfId="8" applyFont="1" applyBorder="1"/>
    <xf numFmtId="0" fontId="29" fillId="0" borderId="61" xfId="8" applyFont="1" applyBorder="1"/>
    <xf numFmtId="0" fontId="29" fillId="0" borderId="88" xfId="8" applyFont="1" applyBorder="1"/>
    <xf numFmtId="180" fontId="38" fillId="8" borderId="54" xfId="6" applyNumberFormat="1" applyFont="1" applyFill="1" applyBorder="1" applyAlignment="1">
      <alignment horizontal="center" shrinkToFit="1"/>
    </xf>
    <xf numFmtId="181" fontId="38" fillId="8" borderId="54" xfId="6" applyNumberFormat="1" applyFont="1" applyFill="1" applyBorder="1" applyAlignment="1">
      <alignment horizontal="center" shrinkToFit="1"/>
    </xf>
    <xf numFmtId="182" fontId="38" fillId="8" borderId="54" xfId="6" applyNumberFormat="1" applyFont="1" applyFill="1" applyBorder="1" applyAlignment="1">
      <alignment horizontal="center" shrinkToFit="1"/>
    </xf>
    <xf numFmtId="183" fontId="38" fillId="8" borderId="53" xfId="8" applyNumberFormat="1" applyFont="1" applyFill="1" applyBorder="1" applyAlignment="1">
      <alignment horizontal="center" shrinkToFit="1"/>
    </xf>
    <xf numFmtId="38" fontId="19" fillId="2" borderId="93" xfId="6" applyFont="1" applyFill="1" applyBorder="1" applyAlignment="1">
      <alignment shrinkToFit="1"/>
    </xf>
    <xf numFmtId="38" fontId="17" fillId="0" borderId="32" xfId="6" applyFont="1" applyBorder="1" applyAlignment="1">
      <alignment shrinkToFit="1"/>
    </xf>
    <xf numFmtId="38" fontId="19" fillId="2" borderId="28" xfId="6" applyFont="1" applyFill="1" applyBorder="1" applyAlignment="1">
      <alignment shrinkToFit="1"/>
    </xf>
    <xf numFmtId="38" fontId="24" fillId="2" borderId="73" xfId="6" applyFont="1" applyFill="1" applyBorder="1" applyAlignment="1">
      <alignment horizontal="centerContinuous" vertical="center" shrinkToFit="1"/>
    </xf>
    <xf numFmtId="38" fontId="27" fillId="8" borderId="40" xfId="6" applyFont="1" applyFill="1" applyBorder="1" applyAlignment="1">
      <alignment shrinkToFit="1"/>
    </xf>
    <xf numFmtId="0" fontId="31" fillId="2" borderId="65" xfId="8" applyFont="1" applyFill="1" applyBorder="1" applyAlignment="1">
      <alignment horizontal="centerContinuous" shrinkToFit="1"/>
    </xf>
    <xf numFmtId="0" fontId="16" fillId="0" borderId="8" xfId="12" applyBorder="1" applyAlignment="1">
      <alignment shrinkToFit="1"/>
    </xf>
    <xf numFmtId="0" fontId="27" fillId="8" borderId="39" xfId="8" applyFont="1" applyFill="1" applyBorder="1" applyAlignment="1">
      <alignment shrinkToFit="1"/>
    </xf>
    <xf numFmtId="0" fontId="27" fillId="2" borderId="46" xfId="7" applyFont="1" applyFill="1" applyBorder="1" applyAlignment="1">
      <alignment shrinkToFit="1"/>
    </xf>
    <xf numFmtId="38" fontId="27" fillId="2" borderId="47" xfId="6" applyFont="1" applyFill="1" applyBorder="1" applyAlignment="1">
      <alignment shrinkToFit="1"/>
    </xf>
    <xf numFmtId="38" fontId="26" fillId="0" borderId="13" xfId="6" applyFont="1" applyFill="1" applyBorder="1" applyAlignment="1">
      <alignment horizontal="center" shrinkToFit="1"/>
    </xf>
    <xf numFmtId="0" fontId="15" fillId="11" borderId="0" xfId="10" applyFont="1" applyFill="1" applyAlignment="1">
      <alignment horizontal="left"/>
    </xf>
    <xf numFmtId="0" fontId="39" fillId="12" borderId="0" xfId="10" applyFont="1" applyFill="1"/>
    <xf numFmtId="0" fontId="39" fillId="3" borderId="0" xfId="10" applyFont="1" applyFill="1"/>
    <xf numFmtId="0" fontId="15" fillId="3" borderId="0" xfId="0" applyFont="1" applyFill="1" applyAlignment="1">
      <alignment horizontal="right" vertical="center" wrapText="1"/>
    </xf>
    <xf numFmtId="0" fontId="15" fillId="13" borderId="94" xfId="0" applyFont="1" applyFill="1" applyBorder="1" applyAlignment="1">
      <alignment horizontal="center" vertical="center" shrinkToFit="1"/>
    </xf>
    <xf numFmtId="0" fontId="15" fillId="13" borderId="95" xfId="0" applyFont="1" applyFill="1" applyBorder="1" applyAlignment="1">
      <alignment horizontal="center" vertical="center" shrinkToFit="1"/>
    </xf>
    <xf numFmtId="49" fontId="36" fillId="0" borderId="14" xfId="6" applyNumberFormat="1" applyFont="1" applyFill="1" applyBorder="1" applyAlignment="1" applyProtection="1">
      <alignment shrinkToFit="1"/>
      <protection locked="0"/>
    </xf>
    <xf numFmtId="49" fontId="36" fillId="0" borderId="13" xfId="6" applyNumberFormat="1" applyFont="1" applyFill="1" applyBorder="1" applyAlignment="1" applyProtection="1">
      <alignment shrinkToFit="1"/>
      <protection locked="0"/>
    </xf>
    <xf numFmtId="0" fontId="17" fillId="0" borderId="12" xfId="8" applyFont="1" applyBorder="1" applyAlignment="1">
      <alignment horizontal="center" shrinkToFit="1"/>
    </xf>
    <xf numFmtId="38" fontId="17" fillId="0" borderId="14" xfId="6" applyFont="1" applyFill="1" applyBorder="1" applyAlignment="1">
      <alignment shrinkToFit="1"/>
    </xf>
    <xf numFmtId="38" fontId="26" fillId="0" borderId="13" xfId="6" applyFont="1" applyFill="1" applyBorder="1" applyAlignment="1">
      <alignment horizontal="center" vertical="center" shrinkToFit="1"/>
    </xf>
    <xf numFmtId="0" fontId="6" fillId="10" borderId="62" xfId="17" applyFont="1" applyFill="1" applyBorder="1"/>
    <xf numFmtId="38" fontId="26" fillId="0" borderId="0" xfId="6" applyFont="1" applyFill="1" applyBorder="1" applyAlignment="1">
      <alignment shrinkToFit="1"/>
    </xf>
    <xf numFmtId="0" fontId="17" fillId="0" borderId="13" xfId="8" quotePrefix="1" applyFont="1" applyBorder="1" applyAlignment="1">
      <alignment shrinkToFit="1"/>
    </xf>
    <xf numFmtId="0" fontId="27" fillId="8" borderId="54" xfId="6" applyNumberFormat="1" applyFont="1" applyFill="1" applyBorder="1" applyAlignment="1">
      <alignment shrinkToFit="1"/>
    </xf>
    <xf numFmtId="0" fontId="27" fillId="8" borderId="46" xfId="7" applyFont="1" applyFill="1" applyBorder="1" applyAlignment="1">
      <alignment shrinkToFit="1"/>
    </xf>
    <xf numFmtId="38" fontId="27" fillId="8" borderId="47" xfId="6" applyFont="1" applyFill="1" applyBorder="1" applyAlignment="1">
      <alignment shrinkToFit="1"/>
    </xf>
    <xf numFmtId="0" fontId="40" fillId="0" borderId="0" xfId="8" applyFont="1"/>
    <xf numFmtId="0" fontId="39" fillId="0" borderId="0" xfId="8" applyFont="1"/>
    <xf numFmtId="49" fontId="36" fillId="0" borderId="96" xfId="6" applyNumberFormat="1" applyFont="1" applyFill="1" applyBorder="1" applyAlignment="1">
      <alignment shrinkToFit="1"/>
    </xf>
    <xf numFmtId="38" fontId="26" fillId="0" borderId="22" xfId="6" applyFont="1" applyFill="1" applyBorder="1" applyAlignment="1">
      <alignment horizontal="center" shrinkToFit="1"/>
    </xf>
    <xf numFmtId="0" fontId="6" fillId="14" borderId="61" xfId="17" applyFont="1" applyFill="1" applyBorder="1"/>
    <xf numFmtId="38" fontId="41" fillId="0" borderId="22" xfId="6" applyFont="1" applyFill="1" applyBorder="1" applyAlignment="1">
      <alignment shrinkToFit="1"/>
    </xf>
    <xf numFmtId="38" fontId="41" fillId="13" borderId="22" xfId="6" applyFont="1" applyFill="1" applyBorder="1" applyAlignment="1">
      <alignment shrinkToFit="1"/>
    </xf>
    <xf numFmtId="49" fontId="17" fillId="0" borderId="13" xfId="8" applyNumberFormat="1" applyFont="1" applyBorder="1" applyAlignment="1">
      <alignment horizontal="center" shrinkToFit="1"/>
    </xf>
    <xf numFmtId="38" fontId="17" fillId="0" borderId="74" xfId="6" applyFont="1" applyFill="1" applyBorder="1" applyAlignment="1">
      <alignment shrinkToFit="1"/>
    </xf>
    <xf numFmtId="38" fontId="17" fillId="0" borderId="61" xfId="6" applyFont="1" applyFill="1" applyBorder="1" applyAlignment="1">
      <alignment shrinkToFit="1"/>
    </xf>
    <xf numFmtId="38" fontId="17" fillId="0" borderId="69" xfId="6" applyFont="1" applyFill="1" applyBorder="1" applyAlignment="1">
      <alignment shrinkToFit="1"/>
    </xf>
    <xf numFmtId="38" fontId="17" fillId="0" borderId="64" xfId="6" applyFont="1" applyFill="1" applyBorder="1" applyAlignment="1">
      <alignment shrinkToFit="1"/>
    </xf>
    <xf numFmtId="0" fontId="37" fillId="4" borderId="62" xfId="10" applyFont="1" applyFill="1" applyBorder="1" applyAlignment="1">
      <alignment vertical="center"/>
    </xf>
    <xf numFmtId="49" fontId="17" fillId="0" borderId="13" xfId="8" applyNumberFormat="1" applyFont="1" applyBorder="1" applyAlignment="1">
      <alignment shrinkToFit="1"/>
    </xf>
    <xf numFmtId="0" fontId="26" fillId="9" borderId="13" xfId="8" applyFont="1" applyFill="1" applyBorder="1" applyAlignment="1">
      <alignment shrinkToFit="1"/>
    </xf>
    <xf numFmtId="38" fontId="18" fillId="0" borderId="13" xfId="6" applyFont="1" applyFill="1" applyBorder="1" applyAlignment="1">
      <alignment shrinkToFit="1"/>
    </xf>
    <xf numFmtId="0" fontId="26" fillId="15" borderId="13" xfId="8" applyFont="1" applyFill="1" applyBorder="1" applyAlignment="1">
      <alignment shrinkToFit="1"/>
    </xf>
    <xf numFmtId="0" fontId="29" fillId="0" borderId="70" xfId="8" applyFont="1" applyBorder="1"/>
    <xf numFmtId="2" fontId="8" fillId="4" borderId="62" xfId="10" applyNumberFormat="1" applyFill="1" applyBorder="1" applyAlignment="1">
      <alignment horizontal="centerContinuous" vertical="center"/>
    </xf>
    <xf numFmtId="2" fontId="8" fillId="4" borderId="63" xfId="10" applyNumberFormat="1" applyFill="1" applyBorder="1" applyAlignment="1">
      <alignment horizontal="centerContinuous" vertical="center"/>
    </xf>
    <xf numFmtId="0" fontId="8" fillId="4" borderId="62" xfId="10" applyFill="1" applyBorder="1" applyAlignment="1">
      <alignment vertical="center"/>
    </xf>
    <xf numFmtId="0" fontId="8" fillId="0" borderId="0" xfId="8" applyFont="1" applyAlignment="1">
      <alignment horizontal="right"/>
    </xf>
    <xf numFmtId="0" fontId="17" fillId="0" borderId="13" xfId="8" applyFont="1" applyBorder="1" applyAlignment="1">
      <alignment shrinkToFit="1"/>
    </xf>
    <xf numFmtId="38" fontId="17" fillId="0" borderId="13" xfId="6" applyFont="1" applyFill="1" applyBorder="1" applyAlignment="1">
      <alignment horizontal="center" shrinkToFit="1"/>
    </xf>
    <xf numFmtId="0" fontId="26" fillId="0" borderId="97" xfId="8" applyFont="1" applyBorder="1" applyAlignment="1">
      <alignment horizontal="center" shrinkToFit="1"/>
    </xf>
    <xf numFmtId="38" fontId="27" fillId="0" borderId="98" xfId="6" applyFont="1" applyFill="1" applyBorder="1" applyAlignment="1">
      <alignment shrinkToFit="1"/>
    </xf>
    <xf numFmtId="38" fontId="35" fillId="0" borderId="99" xfId="6" applyFont="1" applyFill="1" applyBorder="1" applyAlignment="1">
      <alignment shrinkToFit="1"/>
    </xf>
    <xf numFmtId="49" fontId="36" fillId="0" borderId="87" xfId="6" applyNumberFormat="1" applyFont="1" applyFill="1" applyBorder="1" applyAlignment="1">
      <alignment shrinkToFit="1"/>
    </xf>
    <xf numFmtId="0" fontId="26" fillId="0" borderId="0" xfId="6" applyNumberFormat="1" applyFont="1" applyFill="1" applyBorder="1" applyAlignment="1">
      <alignment shrinkToFit="1"/>
    </xf>
    <xf numFmtId="49" fontId="36" fillId="0" borderId="0" xfId="6" applyNumberFormat="1" applyFont="1" applyFill="1" applyBorder="1" applyAlignment="1">
      <alignment shrinkToFit="1"/>
    </xf>
    <xf numFmtId="49" fontId="36" fillId="0" borderId="7" xfId="6" applyNumberFormat="1" applyFont="1" applyFill="1" applyBorder="1" applyAlignment="1">
      <alignment shrinkToFit="1"/>
    </xf>
    <xf numFmtId="38" fontId="17" fillId="0" borderId="24" xfId="13" applyFont="1" applyFill="1" applyBorder="1"/>
    <xf numFmtId="49" fontId="8" fillId="0" borderId="25" xfId="8" applyNumberFormat="1" applyFont="1" applyBorder="1"/>
    <xf numFmtId="38" fontId="8" fillId="0" borderId="25" xfId="13" applyFont="1" applyFill="1" applyBorder="1"/>
    <xf numFmtId="38" fontId="17" fillId="0" borderId="25" xfId="13" applyFont="1" applyFill="1" applyBorder="1"/>
    <xf numFmtId="38" fontId="8" fillId="0" borderId="90" xfId="13" applyFont="1" applyFill="1" applyBorder="1"/>
    <xf numFmtId="38" fontId="8" fillId="0" borderId="26" xfId="13" applyFont="1" applyFill="1" applyBorder="1"/>
    <xf numFmtId="38" fontId="17" fillId="0" borderId="27" xfId="13" applyFont="1" applyFill="1" applyBorder="1"/>
    <xf numFmtId="49" fontId="8" fillId="0" borderId="0" xfId="8" applyNumberFormat="1" applyFont="1"/>
    <xf numFmtId="38" fontId="8" fillId="0" borderId="0" xfId="13" applyFont="1" applyFill="1" applyBorder="1"/>
    <xf numFmtId="38" fontId="17" fillId="0" borderId="0" xfId="13" applyFont="1" applyFill="1" applyBorder="1"/>
    <xf numFmtId="38" fontId="8" fillId="0" borderId="87" xfId="13" applyFont="1" applyFill="1" applyBorder="1"/>
    <xf numFmtId="38" fontId="8" fillId="0" borderId="7" xfId="13" applyFont="1" applyFill="1" applyBorder="1"/>
    <xf numFmtId="38" fontId="17" fillId="0" borderId="28" xfId="13" applyFont="1" applyFill="1" applyBorder="1"/>
    <xf numFmtId="49" fontId="8" fillId="0" borderId="11" xfId="8" applyNumberFormat="1" applyFont="1" applyBorder="1"/>
    <xf numFmtId="38" fontId="8" fillId="0" borderId="11" xfId="13" applyFont="1" applyFill="1" applyBorder="1"/>
    <xf numFmtId="38" fontId="17" fillId="0" borderId="11" xfId="13" applyFont="1" applyFill="1" applyBorder="1"/>
    <xf numFmtId="38" fontId="8" fillId="0" borderId="91" xfId="13" applyFont="1" applyFill="1" applyBorder="1"/>
    <xf numFmtId="38" fontId="8" fillId="0" borderId="9" xfId="13" applyFont="1" applyFill="1" applyBorder="1"/>
    <xf numFmtId="14" fontId="15" fillId="0" borderId="0" xfId="6" applyNumberFormat="1" applyFont="1"/>
    <xf numFmtId="38" fontId="26" fillId="13" borderId="14" xfId="6" applyFont="1" applyFill="1" applyBorder="1" applyAlignment="1">
      <alignment shrinkToFit="1"/>
    </xf>
    <xf numFmtId="0" fontId="26" fillId="13" borderId="13" xfId="8" applyFont="1" applyFill="1" applyBorder="1" applyAlignment="1">
      <alignment shrinkToFit="1"/>
    </xf>
    <xf numFmtId="38" fontId="26" fillId="0" borderId="98" xfId="6" applyFont="1" applyFill="1" applyBorder="1" applyAlignment="1">
      <alignment horizontal="center" vertical="center" shrinkToFit="1"/>
    </xf>
    <xf numFmtId="49" fontId="36" fillId="0" borderId="87" xfId="6" applyNumberFormat="1" applyFont="1" applyFill="1" applyBorder="1" applyAlignment="1" applyProtection="1">
      <alignment shrinkToFit="1"/>
      <protection locked="0"/>
    </xf>
    <xf numFmtId="38" fontId="26" fillId="0" borderId="98" xfId="6" applyFont="1" applyFill="1" applyBorder="1" applyAlignment="1">
      <alignment horizontal="center" shrinkToFit="1"/>
    </xf>
    <xf numFmtId="49" fontId="36" fillId="0" borderId="0" xfId="6" applyNumberFormat="1" applyFont="1" applyFill="1" applyBorder="1" applyAlignment="1" applyProtection="1">
      <alignment shrinkToFit="1"/>
      <protection locked="0"/>
    </xf>
    <xf numFmtId="0" fontId="26" fillId="0" borderId="97" xfId="8" applyFont="1" applyBorder="1" applyAlignment="1">
      <alignment shrinkToFit="1"/>
    </xf>
    <xf numFmtId="0" fontId="6" fillId="0" borderId="0" xfId="17" applyFont="1"/>
    <xf numFmtId="38" fontId="17" fillId="0" borderId="13" xfId="6" applyFont="1" applyFill="1" applyBorder="1" applyAlignment="1">
      <alignment horizontal="center" vertical="center" shrinkToFit="1"/>
    </xf>
    <xf numFmtId="0" fontId="26" fillId="0" borderId="14" xfId="8" applyFont="1" applyBorder="1" applyAlignment="1">
      <alignment horizontal="center" shrinkToFit="1"/>
    </xf>
    <xf numFmtId="0" fontId="26" fillId="0" borderId="104" xfId="8" applyFont="1" applyBorder="1" applyAlignment="1">
      <alignment horizontal="center" shrinkToFit="1"/>
    </xf>
    <xf numFmtId="0" fontId="42" fillId="0" borderId="0" xfId="8" applyFont="1" applyAlignment="1">
      <alignment horizontal="right"/>
    </xf>
    <xf numFmtId="3" fontId="0" fillId="4" borderId="62" xfId="10" applyNumberFormat="1" applyFont="1" applyFill="1" applyBorder="1" applyAlignment="1">
      <alignment horizontal="center" vertical="center" shrinkToFit="1"/>
    </xf>
    <xf numFmtId="3" fontId="0" fillId="4" borderId="2" xfId="10" applyNumberFormat="1" applyFont="1" applyFill="1" applyBorder="1" applyAlignment="1">
      <alignment horizontal="center" vertical="center" shrinkToFit="1"/>
    </xf>
    <xf numFmtId="3" fontId="0" fillId="4" borderId="63" xfId="10" applyNumberFormat="1" applyFont="1" applyFill="1" applyBorder="1" applyAlignment="1">
      <alignment horizontal="center" vertical="center" shrinkToFit="1"/>
    </xf>
    <xf numFmtId="3" fontId="0" fillId="4" borderId="37" xfId="10" applyNumberFormat="1" applyFont="1" applyFill="1" applyBorder="1" applyAlignment="1">
      <alignment horizontal="center" vertical="center" shrinkToFit="1"/>
    </xf>
    <xf numFmtId="3" fontId="0" fillId="4" borderId="39" xfId="10" applyNumberFormat="1" applyFont="1" applyFill="1" applyBorder="1" applyAlignment="1">
      <alignment horizontal="center" vertical="center" shrinkToFit="1"/>
    </xf>
    <xf numFmtId="3" fontId="0" fillId="4" borderId="41" xfId="10" applyNumberFormat="1" applyFont="1" applyFill="1" applyBorder="1" applyAlignment="1">
      <alignment horizontal="center" vertical="center" shrinkToFit="1"/>
    </xf>
    <xf numFmtId="3" fontId="0" fillId="4" borderId="76" xfId="10" applyNumberFormat="1" applyFont="1" applyFill="1" applyBorder="1" applyAlignment="1">
      <alignment horizontal="center" vertical="center" shrinkToFit="1"/>
    </xf>
    <xf numFmtId="3" fontId="0" fillId="4" borderId="100" xfId="10" applyNumberFormat="1" applyFont="1" applyFill="1" applyBorder="1" applyAlignment="1">
      <alignment horizontal="center" vertical="center" shrinkToFit="1"/>
    </xf>
    <xf numFmtId="3" fontId="0" fillId="4" borderId="101" xfId="10" applyNumberFormat="1" applyFont="1" applyFill="1" applyBorder="1" applyAlignment="1">
      <alignment horizontal="center" vertical="center" shrinkToFit="1"/>
    </xf>
    <xf numFmtId="10" fontId="8" fillId="0" borderId="70" xfId="10" applyNumberFormat="1" applyBorder="1" applyAlignment="1" applyProtection="1">
      <alignment horizontal="right" shrinkToFit="1"/>
      <protection locked="0"/>
    </xf>
    <xf numFmtId="10" fontId="8" fillId="0" borderId="1" xfId="10" applyNumberFormat="1" applyBorder="1" applyAlignment="1" applyProtection="1">
      <alignment horizontal="right" shrinkToFit="1"/>
      <protection locked="0"/>
    </xf>
    <xf numFmtId="10" fontId="8" fillId="0" borderId="78" xfId="10" applyNumberFormat="1" applyBorder="1" applyAlignment="1" applyProtection="1">
      <alignment horizontal="right" shrinkToFit="1"/>
      <protection locked="0"/>
    </xf>
    <xf numFmtId="0" fontId="0" fillId="4" borderId="62" xfId="10" applyFont="1" applyFill="1" applyBorder="1" applyAlignment="1">
      <alignment horizontal="center" vertical="center"/>
    </xf>
    <xf numFmtId="0" fontId="0" fillId="4" borderId="2" xfId="10" applyFont="1" applyFill="1" applyBorder="1" applyAlignment="1">
      <alignment horizontal="center" vertical="center"/>
    </xf>
    <xf numFmtId="0" fontId="0" fillId="4" borderId="63" xfId="10" applyFont="1" applyFill="1" applyBorder="1" applyAlignment="1">
      <alignment horizontal="center" vertical="center"/>
    </xf>
    <xf numFmtId="3" fontId="25" fillId="3" borderId="0" xfId="10" applyNumberFormat="1" applyFont="1" applyFill="1" applyAlignment="1" applyProtection="1">
      <alignment horizontal="right" shrinkToFit="1"/>
      <protection locked="0"/>
    </xf>
    <xf numFmtId="0" fontId="25" fillId="3" borderId="0" xfId="10" applyFont="1" applyFill="1" applyAlignment="1" applyProtection="1">
      <alignment horizontal="right" shrinkToFit="1"/>
      <protection locked="0"/>
    </xf>
    <xf numFmtId="3" fontId="8" fillId="3" borderId="0" xfId="10" applyNumberFormat="1" applyFill="1" applyAlignment="1">
      <alignment shrinkToFit="1"/>
    </xf>
    <xf numFmtId="0" fontId="0" fillId="4" borderId="37" xfId="10" applyFont="1" applyFill="1" applyBorder="1" applyAlignment="1">
      <alignment horizontal="center" vertical="center"/>
    </xf>
    <xf numFmtId="0" fontId="0" fillId="4" borderId="39" xfId="10" applyFont="1" applyFill="1" applyBorder="1" applyAlignment="1">
      <alignment horizontal="center" vertical="center"/>
    </xf>
    <xf numFmtId="0" fontId="0" fillId="4" borderId="41" xfId="10" applyFont="1" applyFill="1" applyBorder="1" applyAlignment="1">
      <alignment horizontal="center" vertical="center"/>
    </xf>
    <xf numFmtId="0" fontId="0" fillId="4" borderId="76" xfId="10" applyFont="1" applyFill="1" applyBorder="1" applyAlignment="1">
      <alignment horizontal="center" vertical="center"/>
    </xf>
    <xf numFmtId="0" fontId="0" fillId="4" borderId="100" xfId="10" applyFont="1" applyFill="1" applyBorder="1" applyAlignment="1">
      <alignment horizontal="center" vertical="center"/>
    </xf>
    <xf numFmtId="0" fontId="0" fillId="4" borderId="101" xfId="10" applyFont="1" applyFill="1" applyBorder="1" applyAlignment="1">
      <alignment horizontal="center" vertical="center"/>
    </xf>
    <xf numFmtId="0" fontId="0" fillId="4" borderId="88" xfId="10" applyFont="1" applyFill="1" applyBorder="1" applyAlignment="1">
      <alignment horizontal="center" vertical="center"/>
    </xf>
    <xf numFmtId="0" fontId="8" fillId="4" borderId="88" xfId="10" applyFill="1" applyBorder="1" applyAlignment="1">
      <alignment horizontal="center" vertical="center"/>
    </xf>
    <xf numFmtId="3" fontId="0" fillId="4" borderId="102" xfId="10" applyNumberFormat="1" applyFont="1" applyFill="1" applyBorder="1" applyAlignment="1">
      <alignment horizontal="center" vertical="center" shrinkToFit="1"/>
    </xf>
    <xf numFmtId="3" fontId="0" fillId="4" borderId="103" xfId="10" applyNumberFormat="1" applyFont="1" applyFill="1" applyBorder="1" applyAlignment="1">
      <alignment horizontal="center" vertical="center" shrinkToFit="1"/>
    </xf>
    <xf numFmtId="3" fontId="0" fillId="4" borderId="89" xfId="10" applyNumberFormat="1" applyFont="1" applyFill="1" applyBorder="1" applyAlignment="1">
      <alignment horizontal="center" vertical="center" shrinkToFit="1"/>
    </xf>
    <xf numFmtId="0" fontId="0" fillId="4" borderId="61" xfId="10" applyFont="1" applyFill="1" applyBorder="1" applyAlignment="1">
      <alignment horizontal="center" vertical="center"/>
    </xf>
    <xf numFmtId="176" fontId="8" fillId="7" borderId="70" xfId="10" applyNumberFormat="1" applyFill="1" applyBorder="1" applyAlignment="1">
      <alignment horizontal="center" shrinkToFit="1"/>
    </xf>
    <xf numFmtId="0" fontId="8" fillId="7" borderId="1" xfId="11" applyFont="1" applyFill="1" applyBorder="1" applyAlignment="1">
      <alignment horizontal="center" shrinkToFit="1"/>
    </xf>
    <xf numFmtId="0" fontId="8" fillId="7" borderId="78" xfId="11" applyFont="1" applyFill="1" applyBorder="1" applyAlignment="1">
      <alignment horizontal="center" shrinkToFit="1"/>
    </xf>
    <xf numFmtId="0" fontId="8" fillId="0" borderId="70" xfId="10" applyBorder="1" applyAlignment="1">
      <alignment horizontal="center" shrinkToFit="1"/>
    </xf>
    <xf numFmtId="0" fontId="8" fillId="0" borderId="1" xfId="10" applyBorder="1" applyAlignment="1">
      <alignment horizontal="center" shrinkToFit="1"/>
    </xf>
    <xf numFmtId="0" fontId="8" fillId="0" borderId="78" xfId="10" applyBorder="1" applyAlignment="1">
      <alignment horizontal="center" shrinkToFit="1"/>
    </xf>
    <xf numFmtId="49" fontId="0" fillId="6" borderId="70" xfId="10" applyNumberFormat="1" applyFont="1" applyFill="1" applyBorder="1" applyAlignment="1" applyProtection="1">
      <alignment horizontal="center" shrinkToFit="1"/>
      <protection locked="0"/>
    </xf>
    <xf numFmtId="49" fontId="8" fillId="6" borderId="1" xfId="10" applyNumberFormat="1" applyFill="1" applyBorder="1" applyAlignment="1" applyProtection="1">
      <alignment horizontal="center" shrinkToFit="1"/>
      <protection locked="0"/>
    </xf>
    <xf numFmtId="3" fontId="8" fillId="7" borderId="70" xfId="10" applyNumberFormat="1" applyFill="1" applyBorder="1" applyAlignment="1">
      <alignment horizontal="center" shrinkToFit="1"/>
    </xf>
    <xf numFmtId="3" fontId="8" fillId="7" borderId="1" xfId="10" applyNumberFormat="1" applyFill="1" applyBorder="1" applyAlignment="1">
      <alignment horizontal="center" shrinkToFit="1"/>
    </xf>
    <xf numFmtId="3" fontId="8" fillId="7" borderId="25" xfId="10" applyNumberFormat="1" applyFill="1" applyBorder="1" applyAlignment="1">
      <alignment horizontal="center" shrinkToFit="1"/>
    </xf>
    <xf numFmtId="0" fontId="0" fillId="6" borderId="1" xfId="10" applyFont="1" applyFill="1" applyBorder="1" applyAlignment="1">
      <alignment horizontal="center"/>
    </xf>
    <xf numFmtId="0" fontId="8" fillId="6" borderId="1" xfId="10" applyFill="1" applyBorder="1" applyAlignment="1">
      <alignment horizontal="center"/>
    </xf>
    <xf numFmtId="49" fontId="8" fillId="6" borderId="78" xfId="10" applyNumberFormat="1" applyFill="1" applyBorder="1" applyAlignment="1" applyProtection="1">
      <alignment horizontal="center" shrinkToFit="1"/>
      <protection locked="0"/>
    </xf>
    <xf numFmtId="0" fontId="8" fillId="0" borderId="70" xfId="10" applyBorder="1" applyAlignment="1">
      <alignment horizontal="center"/>
    </xf>
    <xf numFmtId="0" fontId="8" fillId="0" borderId="1" xfId="10" applyBorder="1" applyAlignment="1">
      <alignment horizontal="center"/>
    </xf>
    <xf numFmtId="0" fontId="8" fillId="0" borderId="78" xfId="10" applyBorder="1" applyAlignment="1">
      <alignment horizontal="center"/>
    </xf>
    <xf numFmtId="178" fontId="8" fillId="6" borderId="70" xfId="10" applyNumberFormat="1" applyFill="1" applyBorder="1" applyAlignment="1" applyProtection="1">
      <alignment horizontal="center" shrinkToFit="1"/>
      <protection locked="0"/>
    </xf>
    <xf numFmtId="178" fontId="8" fillId="6" borderId="1" xfId="11" applyNumberFormat="1" applyFont="1" applyFill="1" applyBorder="1" applyAlignment="1" applyProtection="1">
      <alignment horizontal="center" shrinkToFit="1"/>
      <protection locked="0"/>
    </xf>
    <xf numFmtId="178" fontId="8" fillId="6" borderId="78" xfId="11" applyNumberFormat="1" applyFont="1" applyFill="1" applyBorder="1" applyAlignment="1" applyProtection="1">
      <alignment horizontal="center" shrinkToFit="1"/>
      <protection locked="0"/>
    </xf>
    <xf numFmtId="176" fontId="8" fillId="0" borderId="70" xfId="10" applyNumberFormat="1" applyBorder="1" applyAlignment="1" applyProtection="1">
      <alignment horizontal="center" shrinkToFit="1"/>
      <protection locked="0"/>
    </xf>
    <xf numFmtId="0" fontId="8" fillId="0" borderId="1" xfId="11" applyFont="1" applyBorder="1" applyAlignment="1">
      <alignment horizontal="center"/>
    </xf>
    <xf numFmtId="0" fontId="8" fillId="0" borderId="78" xfId="11" applyFont="1" applyBorder="1" applyAlignment="1">
      <alignment horizontal="center"/>
    </xf>
    <xf numFmtId="0" fontId="8" fillId="7" borderId="70" xfId="10" applyFill="1" applyBorder="1" applyAlignment="1">
      <alignment horizontal="center" shrinkToFit="1"/>
    </xf>
    <xf numFmtId="0" fontId="8" fillId="7" borderId="1" xfId="10" applyFill="1" applyBorder="1" applyAlignment="1">
      <alignment horizontal="center" shrinkToFit="1"/>
    </xf>
    <xf numFmtId="0" fontId="8" fillId="7" borderId="78" xfId="10" applyFill="1" applyBorder="1" applyAlignment="1">
      <alignment horizontal="center" shrinkToFit="1"/>
    </xf>
    <xf numFmtId="0" fontId="0" fillId="7" borderId="1" xfId="10" applyFont="1" applyFill="1" applyBorder="1" applyAlignment="1">
      <alignment horizontal="center" shrinkToFit="1"/>
    </xf>
    <xf numFmtId="0" fontId="0" fillId="7" borderId="78" xfId="10" applyFont="1" applyFill="1" applyBorder="1" applyAlignment="1">
      <alignment horizontal="center" shrinkToFit="1"/>
    </xf>
    <xf numFmtId="0" fontId="0" fillId="0" borderId="70" xfId="10" applyFont="1" applyBorder="1" applyAlignment="1">
      <alignment horizontal="center"/>
    </xf>
    <xf numFmtId="0" fontId="8" fillId="0" borderId="70" xfId="10" applyBorder="1" applyAlignment="1">
      <alignment horizontal="right"/>
    </xf>
    <xf numFmtId="0" fontId="8" fillId="0" borderId="1" xfId="10" applyBorder="1" applyAlignment="1">
      <alignment horizontal="right"/>
    </xf>
    <xf numFmtId="0" fontId="15" fillId="3" borderId="0" xfId="10" applyFont="1" applyFill="1" applyAlignment="1">
      <alignment horizontal="left"/>
    </xf>
    <xf numFmtId="0" fontId="0" fillId="4" borderId="74" xfId="10" applyFont="1" applyFill="1" applyBorder="1" applyAlignment="1">
      <alignment horizontal="center" vertical="center"/>
    </xf>
    <xf numFmtId="0" fontId="8" fillId="4" borderId="74" xfId="10" applyFill="1" applyBorder="1" applyAlignment="1">
      <alignment horizontal="center" vertical="center"/>
    </xf>
    <xf numFmtId="179" fontId="8" fillId="3" borderId="0" xfId="10" applyNumberFormat="1" applyFill="1" applyAlignment="1" applyProtection="1">
      <alignment horizontal="right" shrinkToFit="1"/>
      <protection locked="0"/>
    </xf>
    <xf numFmtId="179" fontId="8" fillId="3" borderId="0" xfId="10" applyNumberFormat="1" applyFill="1" applyAlignment="1" applyProtection="1">
      <alignment shrinkToFit="1"/>
      <protection locked="0"/>
    </xf>
    <xf numFmtId="0" fontId="8" fillId="3" borderId="0" xfId="10" applyFill="1" applyAlignment="1" applyProtection="1">
      <alignment shrinkToFit="1"/>
      <protection locked="0"/>
    </xf>
    <xf numFmtId="3" fontId="8" fillId="0" borderId="70" xfId="10" applyNumberFormat="1" applyBorder="1" applyAlignment="1" applyProtection="1">
      <alignment horizontal="right" shrinkToFit="1"/>
      <protection locked="0"/>
    </xf>
    <xf numFmtId="0" fontId="8" fillId="0" borderId="1" xfId="10" applyBorder="1" applyAlignment="1" applyProtection="1">
      <alignment horizontal="right" shrinkToFit="1"/>
      <protection locked="0"/>
    </xf>
    <xf numFmtId="0" fontId="8" fillId="0" borderId="78" xfId="10" applyBorder="1" applyAlignment="1" applyProtection="1">
      <alignment horizontal="right" shrinkToFit="1"/>
      <protection locked="0"/>
    </xf>
    <xf numFmtId="0" fontId="8" fillId="3" borderId="0" xfId="10" applyFill="1" applyAlignment="1">
      <alignment horizontal="center"/>
    </xf>
    <xf numFmtId="179" fontId="0" fillId="6" borderId="70" xfId="10" applyNumberFormat="1" applyFont="1" applyFill="1" applyBorder="1" applyAlignment="1" applyProtection="1">
      <alignment horizontal="center" shrinkToFit="1"/>
      <protection locked="0"/>
    </xf>
    <xf numFmtId="179" fontId="8" fillId="6" borderId="1" xfId="10" applyNumberFormat="1" applyFill="1" applyBorder="1" applyAlignment="1" applyProtection="1">
      <alignment horizontal="center" shrinkToFit="1"/>
      <protection locked="0"/>
    </xf>
    <xf numFmtId="0" fontId="8" fillId="6" borderId="78" xfId="10" applyFill="1" applyBorder="1" applyAlignment="1" applyProtection="1">
      <alignment horizontal="center" shrinkToFit="1"/>
      <protection locked="0"/>
    </xf>
    <xf numFmtId="178" fontId="31" fillId="0" borderId="68" xfId="8" applyNumberFormat="1" applyFont="1" applyBorder="1" applyAlignment="1">
      <alignment horizontal="center" vertical="center" shrinkToFit="1"/>
    </xf>
    <xf numFmtId="178" fontId="31" fillId="0" borderId="42" xfId="8" applyNumberFormat="1" applyFont="1" applyBorder="1" applyAlignment="1">
      <alignment horizontal="center" vertical="center" shrinkToFit="1"/>
    </xf>
    <xf numFmtId="178" fontId="31" fillId="0" borderId="10" xfId="8" applyNumberFormat="1" applyFont="1" applyBorder="1" applyAlignment="1">
      <alignment horizontal="center" vertical="center" shrinkToFit="1"/>
    </xf>
    <xf numFmtId="178" fontId="31" fillId="0" borderId="9" xfId="8" applyNumberFormat="1" applyFont="1" applyBorder="1" applyAlignment="1">
      <alignment horizontal="center" vertical="center" shrinkToFit="1"/>
    </xf>
    <xf numFmtId="176" fontId="31" fillId="0" borderId="68" xfId="8" applyNumberFormat="1" applyFont="1" applyBorder="1" applyAlignment="1">
      <alignment horizontal="center" vertical="center"/>
    </xf>
    <xf numFmtId="176" fontId="31" fillId="0" borderId="42" xfId="8" applyNumberFormat="1" applyFont="1" applyBorder="1" applyAlignment="1">
      <alignment horizontal="center" vertical="center"/>
    </xf>
    <xf numFmtId="176" fontId="31" fillId="0" borderId="10" xfId="8" applyNumberFormat="1" applyFont="1" applyBorder="1" applyAlignment="1">
      <alignment horizontal="center" vertical="center"/>
    </xf>
    <xf numFmtId="176" fontId="31" fillId="0" borderId="9" xfId="8" applyNumberFormat="1" applyFont="1" applyBorder="1" applyAlignment="1">
      <alignment horizontal="center" vertical="center"/>
    </xf>
    <xf numFmtId="38" fontId="27" fillId="0" borderId="0" xfId="6" applyFont="1" applyFill="1" applyBorder="1" applyAlignment="1" applyProtection="1">
      <alignment horizontal="center" shrinkToFit="1"/>
    </xf>
    <xf numFmtId="38" fontId="33" fillId="0" borderId="68" xfId="6" applyFont="1" applyFill="1" applyBorder="1" applyAlignment="1" applyProtection="1">
      <alignment horizontal="center" vertical="center" shrinkToFit="1"/>
    </xf>
    <xf numFmtId="38" fontId="33" fillId="0" borderId="39" xfId="6" applyFont="1" applyFill="1" applyBorder="1" applyAlignment="1" applyProtection="1">
      <alignment horizontal="center" vertical="center" shrinkToFit="1"/>
    </xf>
    <xf numFmtId="38" fontId="33" fillId="0" borderId="42" xfId="6" applyFont="1" applyFill="1" applyBorder="1" applyAlignment="1" applyProtection="1">
      <alignment horizontal="center" vertical="center" shrinkToFit="1"/>
    </xf>
    <xf numFmtId="38" fontId="33" fillId="0" borderId="10" xfId="6" applyFont="1" applyFill="1" applyBorder="1" applyAlignment="1" applyProtection="1">
      <alignment horizontal="center" vertical="center" shrinkToFit="1"/>
    </xf>
    <xf numFmtId="38" fontId="33" fillId="0" borderId="11" xfId="6" applyFont="1" applyFill="1" applyBorder="1" applyAlignment="1" applyProtection="1">
      <alignment horizontal="center" vertical="center" shrinkToFit="1"/>
    </xf>
    <xf numFmtId="38" fontId="33" fillId="0" borderId="9" xfId="6" applyFont="1" applyFill="1" applyBorder="1" applyAlignment="1" applyProtection="1">
      <alignment horizontal="center" vertical="center" shrinkToFit="1"/>
    </xf>
    <xf numFmtId="184" fontId="29" fillId="0" borderId="0" xfId="8" applyNumberFormat="1" applyFont="1" applyAlignment="1">
      <alignment horizontal="right"/>
    </xf>
    <xf numFmtId="0" fontId="29" fillId="0" borderId="0" xfId="8" applyFont="1" applyAlignment="1">
      <alignment horizontal="left"/>
    </xf>
    <xf numFmtId="0" fontId="31" fillId="0" borderId="68" xfId="8" applyFont="1" applyBorder="1" applyAlignment="1">
      <alignment horizontal="center" vertical="center" shrinkToFit="1"/>
    </xf>
    <xf numFmtId="0" fontId="31" fillId="0" borderId="39" xfId="8" applyFont="1" applyBorder="1" applyAlignment="1">
      <alignment horizontal="center" vertical="center" shrinkToFit="1"/>
    </xf>
    <xf numFmtId="0" fontId="31" fillId="0" borderId="10" xfId="8" applyFont="1" applyBorder="1" applyAlignment="1">
      <alignment horizontal="center" vertical="center" shrinkToFit="1"/>
    </xf>
    <xf numFmtId="0" fontId="31" fillId="0" borderId="11" xfId="8" applyFont="1" applyBorder="1" applyAlignment="1">
      <alignment horizontal="center" vertical="center" shrinkToFit="1"/>
    </xf>
    <xf numFmtId="0" fontId="31" fillId="0" borderId="68" xfId="0" applyFont="1" applyBorder="1" applyAlignment="1">
      <alignment horizontal="center" vertical="center" shrinkToFit="1"/>
    </xf>
    <xf numFmtId="0" fontId="31" fillId="0" borderId="42" xfId="0" applyFont="1" applyBorder="1" applyAlignment="1">
      <alignment horizontal="center" vertical="center" shrinkToFit="1"/>
    </xf>
    <xf numFmtId="0" fontId="31" fillId="0" borderId="10" xfId="0" applyFont="1" applyBorder="1" applyAlignment="1">
      <alignment horizontal="center" vertical="center" shrinkToFit="1"/>
    </xf>
    <xf numFmtId="0" fontId="31" fillId="0" borderId="9" xfId="0" applyFont="1" applyBorder="1" applyAlignment="1">
      <alignment horizontal="center" vertical="center" shrinkToFit="1"/>
    </xf>
    <xf numFmtId="0" fontId="31" fillId="0" borderId="79" xfId="0" applyFont="1" applyBorder="1" applyAlignment="1">
      <alignment horizontal="center" vertical="center" shrinkToFit="1"/>
    </xf>
    <xf numFmtId="0" fontId="31" fillId="0" borderId="29" xfId="0" applyFont="1" applyBorder="1" applyAlignment="1">
      <alignment horizontal="center" vertical="center" shrinkToFit="1"/>
    </xf>
    <xf numFmtId="184" fontId="29" fillId="0" borderId="0" xfId="6" applyNumberFormat="1" applyFont="1" applyAlignment="1">
      <alignment horizontal="right"/>
    </xf>
  </cellXfs>
  <cellStyles count="18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subhead" xfId="5" xr:uid="{00000000-0005-0000-0000-000004000000}"/>
    <cellStyle name="ハイパーリンク" xfId="12" builtinId="8"/>
    <cellStyle name="桁区切り" xfId="6" builtinId="6"/>
    <cellStyle name="桁区切り 2" xfId="16" xr:uid="{00000000-0005-0000-0000-000007000000}"/>
    <cellStyle name="桁区切り 2 2" xfId="13" xr:uid="{00000000-0005-0000-0000-000008000000}"/>
    <cellStyle name="標準" xfId="0" builtinId="0"/>
    <cellStyle name="標準 2" xfId="15" xr:uid="{00000000-0005-0000-0000-00000A000000}"/>
    <cellStyle name="標準 3" xfId="14" xr:uid="{00000000-0005-0000-0000-00000B000000}"/>
    <cellStyle name="標準_1.東 京 都 内部数表" xfId="10" xr:uid="{00000000-0005-0000-0000-00000C000000}"/>
    <cellStyle name="標準_宮崎新" xfId="7" xr:uid="{00000000-0005-0000-0000-00000D000000}"/>
    <cellStyle name="標準_大分新" xfId="17" xr:uid="{00000000-0005-0000-0000-00000E000000}"/>
    <cellStyle name="標準_東京都内部数表改訂版" xfId="11" xr:uid="{00000000-0005-0000-0000-00000F000000}"/>
    <cellStyle name="標準_福岡" xfId="8" xr:uid="{00000000-0005-0000-0000-000010000000}"/>
    <cellStyle name="標準_福岡県" xfId="9" xr:uid="{00000000-0005-0000-0000-000011000000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F2F2F2"/>
      <color rgb="FFCCFFFF"/>
      <color rgb="FF008080"/>
      <color rgb="FFCCCCFF"/>
      <color rgb="FFFFFFCC"/>
      <color rgb="FFCCFFCC"/>
      <color rgb="FFFFC7CE"/>
      <color rgb="FF9C0006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1029" name="Rectangle 4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3">
    <pageSetUpPr fitToPage="1"/>
  </sheetPr>
  <dimension ref="A1:NH103"/>
  <sheetViews>
    <sheetView showGridLines="0" showZeros="0" tabSelected="1" zoomScaleNormal="100" workbookViewId="0">
      <selection activeCell="F2" sqref="F2:J2"/>
    </sheetView>
  </sheetViews>
  <sheetFormatPr defaultColWidth="3.25" defaultRowHeight="18" customHeight="1"/>
  <cols>
    <col min="1" max="49" width="3.25" style="1"/>
    <col min="50" max="50" width="3.125" style="1" customWidth="1"/>
    <col min="51" max="51" width="3.25" style="1"/>
    <col min="52" max="52" width="3.125" style="2" customWidth="1"/>
    <col min="53" max="53" width="3.125" style="4" hidden="1" customWidth="1"/>
    <col min="54" max="54" width="8.375" style="180" hidden="1" customWidth="1"/>
    <col min="55" max="55" width="3.125" style="4" hidden="1" customWidth="1"/>
    <col min="56" max="56" width="9.875" style="4" hidden="1" customWidth="1"/>
    <col min="57" max="57" width="11.625" style="4" hidden="1" customWidth="1"/>
    <col min="58" max="61" width="3.125" style="4" hidden="1" customWidth="1"/>
    <col min="62" max="62" width="4.375" style="58" hidden="1" customWidth="1"/>
    <col min="63" max="69" width="3.125" style="2" customWidth="1"/>
    <col min="70" max="372" width="3.25" style="2"/>
    <col min="373" max="16384" width="3.25" style="1"/>
  </cols>
  <sheetData>
    <row r="1" spans="1:62" ht="18" customHeight="1" thickBot="1">
      <c r="A1" s="2"/>
      <c r="B1" s="4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62" ht="18" customHeight="1" thickBot="1">
      <c r="A2" s="2"/>
      <c r="B2" s="369" t="s">
        <v>1</v>
      </c>
      <c r="C2" s="370"/>
      <c r="D2" s="370"/>
      <c r="E2" s="371"/>
      <c r="F2" s="372"/>
      <c r="G2" s="373"/>
      <c r="H2" s="373"/>
      <c r="I2" s="373"/>
      <c r="J2" s="374"/>
      <c r="K2" s="375" t="s">
        <v>2</v>
      </c>
      <c r="L2" s="376"/>
      <c r="M2" s="377"/>
      <c r="N2" s="355" t="str">
        <f>IF(ISBLANK(F2),"",F2)</f>
        <v/>
      </c>
      <c r="O2" s="356"/>
      <c r="P2" s="356"/>
      <c r="Q2" s="356"/>
      <c r="R2" s="356"/>
      <c r="S2" s="357"/>
      <c r="T2" s="2"/>
      <c r="U2" s="66"/>
      <c r="V2" s="4" t="s">
        <v>3</v>
      </c>
      <c r="W2" s="2"/>
      <c r="X2" s="2"/>
      <c r="Y2" s="2"/>
      <c r="Z2" s="4" t="s">
        <v>4</v>
      </c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BA2" s="183" t="s">
        <v>5</v>
      </c>
      <c r="BB2" s="180" t="s">
        <v>6</v>
      </c>
      <c r="BC2" s="58"/>
      <c r="BD2" s="183" t="s">
        <v>7</v>
      </c>
      <c r="BE2" s="4" t="s">
        <v>8</v>
      </c>
      <c r="BF2" s="58"/>
    </row>
    <row r="3" spans="1:62" ht="18" customHeight="1" thickBot="1">
      <c r="A3" s="2"/>
      <c r="B3" s="358" t="s">
        <v>9</v>
      </c>
      <c r="C3" s="359"/>
      <c r="D3" s="359"/>
      <c r="E3" s="360"/>
      <c r="F3" s="361"/>
      <c r="G3" s="362"/>
      <c r="H3" s="362"/>
      <c r="I3" s="362"/>
      <c r="J3" s="362"/>
      <c r="K3" s="362"/>
      <c r="L3" s="362"/>
      <c r="M3" s="362"/>
      <c r="N3" s="362"/>
      <c r="O3" s="362"/>
      <c r="P3" s="362"/>
      <c r="Q3" s="362"/>
      <c r="R3" s="362"/>
      <c r="S3" s="18" t="s">
        <v>10</v>
      </c>
      <c r="T3" s="2"/>
      <c r="U3" s="2"/>
      <c r="V3" s="2"/>
      <c r="W3" s="2"/>
      <c r="X3" s="2"/>
      <c r="Y3" s="2"/>
      <c r="Z3" s="4" t="s">
        <v>11</v>
      </c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BB3" s="246"/>
      <c r="BC3" s="58"/>
      <c r="BE3" s="246"/>
      <c r="BF3" s="58"/>
    </row>
    <row r="4" spans="1:62" ht="18" customHeight="1" thickBot="1">
      <c r="A4" s="2"/>
      <c r="B4" s="358" t="s">
        <v>12</v>
      </c>
      <c r="C4" s="359"/>
      <c r="D4" s="359"/>
      <c r="E4" s="360"/>
      <c r="F4" s="361"/>
      <c r="G4" s="362"/>
      <c r="H4" s="362"/>
      <c r="I4" s="362"/>
      <c r="J4" s="362"/>
      <c r="K4" s="362"/>
      <c r="L4" s="362"/>
      <c r="M4" s="362"/>
      <c r="N4" s="362"/>
      <c r="O4" s="362"/>
      <c r="P4" s="362"/>
      <c r="Q4" s="362"/>
      <c r="R4" s="362"/>
      <c r="S4" s="368"/>
      <c r="T4" s="2"/>
      <c r="U4" s="67"/>
      <c r="V4" s="4" t="s">
        <v>13</v>
      </c>
      <c r="W4" s="2"/>
      <c r="X4" s="2"/>
      <c r="Y4" s="2"/>
      <c r="Z4" s="4" t="s">
        <v>14</v>
      </c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BA4" s="4">
        <v>9</v>
      </c>
      <c r="BB4" s="180" t="s">
        <v>15</v>
      </c>
      <c r="BC4" s="247">
        <f>IF($F$5=BB4,BA4,0)</f>
        <v>0</v>
      </c>
      <c r="BD4" s="4">
        <v>21</v>
      </c>
      <c r="BE4" s="4" t="s">
        <v>16</v>
      </c>
      <c r="BF4" s="247">
        <f>IF($N$5=BE4,BD4,0)</f>
        <v>0</v>
      </c>
      <c r="BJ4" s="224">
        <v>10</v>
      </c>
    </row>
    <row r="5" spans="1:62" ht="18" customHeight="1" thickBot="1">
      <c r="A5" s="2"/>
      <c r="B5" s="383" t="s">
        <v>17</v>
      </c>
      <c r="C5" s="370"/>
      <c r="D5" s="370"/>
      <c r="E5" s="250">
        <f>SUM(BC4:BC103)</f>
        <v>0</v>
      </c>
      <c r="F5" s="381"/>
      <c r="G5" s="381"/>
      <c r="H5" s="381"/>
      <c r="I5" s="381"/>
      <c r="J5" s="382"/>
      <c r="K5" s="384" t="s">
        <v>18</v>
      </c>
      <c r="L5" s="385"/>
      <c r="M5" s="251">
        <f>SUM(BF4:BF36)</f>
        <v>0</v>
      </c>
      <c r="N5" s="378"/>
      <c r="O5" s="379"/>
      <c r="P5" s="379"/>
      <c r="Q5" s="379"/>
      <c r="R5" s="379"/>
      <c r="S5" s="380"/>
      <c r="T5" s="2"/>
      <c r="U5" s="2"/>
      <c r="V5" s="2"/>
      <c r="W5" s="2"/>
      <c r="X5" s="2"/>
      <c r="Y5" s="2"/>
      <c r="Z5" s="4" t="s">
        <v>19</v>
      </c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BA5" s="4">
        <v>4</v>
      </c>
      <c r="BB5" s="180" t="s">
        <v>20</v>
      </c>
      <c r="BC5" s="247">
        <f t="shared" ref="BC5:BC49" si="0">IF($F$5=BB5,BA5,0)</f>
        <v>0</v>
      </c>
      <c r="BD5" s="4">
        <v>22</v>
      </c>
      <c r="BE5" s="4" t="s">
        <v>21</v>
      </c>
      <c r="BF5" s="247">
        <f t="shared" ref="BF5:BF36" si="1">IF($N$5=BE5,BD5,0)</f>
        <v>0</v>
      </c>
      <c r="BJ5" s="224">
        <v>50</v>
      </c>
    </row>
    <row r="6" spans="1:62" ht="18" customHeight="1" thickBot="1">
      <c r="A6" s="2"/>
      <c r="B6" s="369" t="s">
        <v>22</v>
      </c>
      <c r="C6" s="370"/>
      <c r="D6" s="370"/>
      <c r="E6" s="371"/>
      <c r="F6" s="363">
        <f>+集計表!C28</f>
        <v>0</v>
      </c>
      <c r="G6" s="364"/>
      <c r="H6" s="364"/>
      <c r="I6" s="364"/>
      <c r="J6" s="365"/>
      <c r="K6" s="221" t="s">
        <v>23</v>
      </c>
      <c r="L6" s="222"/>
      <c r="M6" s="366"/>
      <c r="N6" s="367"/>
      <c r="O6" s="367"/>
      <c r="P6" s="367"/>
      <c r="Q6" s="367"/>
      <c r="R6" s="367"/>
      <c r="S6" s="223" t="s">
        <v>10</v>
      </c>
      <c r="T6" s="2"/>
      <c r="U6" s="2"/>
      <c r="V6" s="2"/>
      <c r="W6" s="2"/>
      <c r="X6" s="2"/>
      <c r="Y6" s="2"/>
      <c r="Z6" s="4" t="s">
        <v>24</v>
      </c>
      <c r="AA6" s="2"/>
      <c r="AB6" s="4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BA6" s="4">
        <v>8</v>
      </c>
      <c r="BB6" s="180" t="s">
        <v>25</v>
      </c>
      <c r="BC6" s="247">
        <f t="shared" si="0"/>
        <v>0</v>
      </c>
      <c r="BD6" s="4">
        <v>23</v>
      </c>
      <c r="BE6" s="4" t="s">
        <v>26</v>
      </c>
      <c r="BF6" s="247">
        <f t="shared" si="1"/>
        <v>0</v>
      </c>
      <c r="BJ6" s="224">
        <v>100</v>
      </c>
    </row>
    <row r="7" spans="1:62" ht="18" customHeight="1" thickBot="1">
      <c r="A7" s="2"/>
      <c r="B7" s="2"/>
      <c r="C7" s="2"/>
      <c r="D7" s="2"/>
      <c r="E7" s="2"/>
      <c r="F7" s="2"/>
      <c r="G7" s="2"/>
      <c r="H7" s="2"/>
      <c r="I7" s="2"/>
      <c r="J7" s="383" t="s">
        <v>27</v>
      </c>
      <c r="K7" s="370"/>
      <c r="L7" s="370"/>
      <c r="M7" s="371"/>
      <c r="N7" s="396"/>
      <c r="O7" s="397"/>
      <c r="P7" s="397"/>
      <c r="Q7" s="397"/>
      <c r="R7" s="397"/>
      <c r="S7" s="398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BA7" s="4">
        <v>10</v>
      </c>
      <c r="BB7" s="180" t="s">
        <v>28</v>
      </c>
      <c r="BC7" s="247">
        <f t="shared" si="0"/>
        <v>0</v>
      </c>
      <c r="BD7" s="4">
        <v>24</v>
      </c>
      <c r="BE7" s="4" t="s">
        <v>29</v>
      </c>
      <c r="BF7" s="247">
        <f t="shared" si="1"/>
        <v>0</v>
      </c>
    </row>
    <row r="8" spans="1:62" ht="18" customHeight="1">
      <c r="A8" s="2"/>
      <c r="B8" s="2"/>
      <c r="C8" s="2"/>
      <c r="D8" s="2"/>
      <c r="E8" s="2"/>
      <c r="F8" s="2"/>
      <c r="G8" s="2"/>
      <c r="H8" s="2"/>
      <c r="I8" s="2"/>
      <c r="J8" s="395"/>
      <c r="K8" s="395"/>
      <c r="L8" s="395"/>
      <c r="M8" s="395"/>
      <c r="N8" s="389"/>
      <c r="O8" s="390"/>
      <c r="P8" s="390"/>
      <c r="Q8" s="390"/>
      <c r="R8" s="390"/>
      <c r="S8" s="391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BA8" s="4">
        <v>3</v>
      </c>
      <c r="BB8" s="180" t="s">
        <v>30</v>
      </c>
      <c r="BC8" s="247">
        <f t="shared" si="0"/>
        <v>0</v>
      </c>
      <c r="BD8" s="4">
        <v>25</v>
      </c>
      <c r="BE8" s="4" t="s">
        <v>31</v>
      </c>
      <c r="BF8" s="247">
        <f t="shared" si="1"/>
        <v>0</v>
      </c>
    </row>
    <row r="9" spans="1:62" ht="18" customHeight="1" thickBo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BA9" s="4">
        <v>7</v>
      </c>
      <c r="BB9" s="180" t="s">
        <v>32</v>
      </c>
      <c r="BC9" s="247">
        <f t="shared" si="0"/>
        <v>0</v>
      </c>
      <c r="BD9" s="4">
        <v>26</v>
      </c>
      <c r="BE9" s="4" t="s">
        <v>33</v>
      </c>
      <c r="BF9" s="247">
        <f t="shared" si="1"/>
        <v>0</v>
      </c>
    </row>
    <row r="10" spans="1:62" ht="18" customHeight="1" thickBot="1">
      <c r="A10" s="2"/>
      <c r="B10" s="15" t="s">
        <v>34</v>
      </c>
      <c r="C10" s="16"/>
      <c r="D10" s="16"/>
      <c r="E10" s="17"/>
      <c r="F10" s="334">
        <v>1</v>
      </c>
      <c r="G10" s="335"/>
      <c r="H10" s="335"/>
      <c r="I10" s="336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5"/>
      <c r="V10" s="5"/>
      <c r="W10" s="5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2"/>
      <c r="AS10" s="2"/>
      <c r="AT10" s="2"/>
      <c r="AU10" s="2"/>
      <c r="AV10" s="2"/>
      <c r="AW10" s="2"/>
      <c r="AX10" s="2"/>
      <c r="AY10" s="2"/>
      <c r="BA10" s="4">
        <v>15</v>
      </c>
      <c r="BB10" s="180" t="s">
        <v>35</v>
      </c>
      <c r="BC10" s="247">
        <f t="shared" si="0"/>
        <v>0</v>
      </c>
      <c r="BD10" s="4">
        <v>27</v>
      </c>
      <c r="BE10" s="4" t="s">
        <v>36</v>
      </c>
      <c r="BF10" s="247">
        <f t="shared" si="1"/>
        <v>0</v>
      </c>
    </row>
    <row r="11" spans="1:62" ht="18" customHeight="1" thickBot="1">
      <c r="A11" s="2"/>
      <c r="B11" s="15" t="s">
        <v>37</v>
      </c>
      <c r="C11" s="16"/>
      <c r="D11" s="16"/>
      <c r="E11" s="17"/>
      <c r="F11" s="392">
        <v>50</v>
      </c>
      <c r="G11" s="393"/>
      <c r="H11" s="393"/>
      <c r="I11" s="394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5"/>
      <c r="V11" s="5"/>
      <c r="W11" s="5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2"/>
      <c r="AS11" s="2"/>
      <c r="AT11" s="2"/>
      <c r="AU11" s="2"/>
      <c r="AV11" s="2"/>
      <c r="AW11" s="2"/>
      <c r="AX11" s="2"/>
      <c r="AY11" s="2"/>
      <c r="BA11" s="4">
        <v>12</v>
      </c>
      <c r="BB11" s="180" t="s">
        <v>38</v>
      </c>
      <c r="BC11" s="247">
        <f t="shared" si="0"/>
        <v>0</v>
      </c>
      <c r="BD11" s="4">
        <v>28</v>
      </c>
      <c r="BE11" s="4" t="s">
        <v>39</v>
      </c>
      <c r="BF11" s="247">
        <f t="shared" si="1"/>
        <v>0</v>
      </c>
    </row>
    <row r="12" spans="1:62" ht="18" customHeight="1">
      <c r="A12" s="2"/>
      <c r="B12" s="58" t="s">
        <v>40</v>
      </c>
      <c r="C12" s="58"/>
      <c r="D12" s="58"/>
      <c r="E12" s="58"/>
      <c r="F12" s="340">
        <v>3</v>
      </c>
      <c r="G12" s="341"/>
      <c r="H12" s="341"/>
      <c r="I12" s="341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BA12" s="4">
        <v>1</v>
      </c>
      <c r="BB12" s="180" t="s">
        <v>41</v>
      </c>
      <c r="BC12" s="247">
        <f t="shared" si="0"/>
        <v>0</v>
      </c>
      <c r="BD12" s="4">
        <v>29</v>
      </c>
      <c r="BE12" s="4" t="s">
        <v>42</v>
      </c>
      <c r="BF12" s="247">
        <f t="shared" si="1"/>
        <v>0</v>
      </c>
    </row>
    <row r="13" spans="1:62" ht="18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BA13" s="4">
        <v>2</v>
      </c>
      <c r="BB13" s="180" t="s">
        <v>43</v>
      </c>
      <c r="BC13" s="247">
        <f t="shared" si="0"/>
        <v>0</v>
      </c>
      <c r="BD13" s="4">
        <v>30</v>
      </c>
      <c r="BE13" s="4" t="s">
        <v>44</v>
      </c>
      <c r="BF13" s="247">
        <f t="shared" si="1"/>
        <v>0</v>
      </c>
    </row>
    <row r="14" spans="1:62" ht="18" customHeight="1">
      <c r="A14" s="2"/>
      <c r="B14" s="4" t="s">
        <v>45</v>
      </c>
      <c r="C14" s="4"/>
      <c r="D14" s="4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BA14" s="4">
        <v>5</v>
      </c>
      <c r="BB14" s="180" t="s">
        <v>46</v>
      </c>
      <c r="BC14" s="247">
        <f t="shared" si="0"/>
        <v>0</v>
      </c>
      <c r="BD14" s="4">
        <v>31</v>
      </c>
      <c r="BE14" s="4" t="s">
        <v>47</v>
      </c>
      <c r="BF14" s="247">
        <f t="shared" si="1"/>
        <v>0</v>
      </c>
    </row>
    <row r="15" spans="1:62" ht="18" customHeight="1">
      <c r="A15" s="2"/>
      <c r="B15" s="12" t="s">
        <v>48</v>
      </c>
      <c r="C15" s="10"/>
      <c r="D15" s="10"/>
      <c r="E15" s="11"/>
      <c r="F15" s="10"/>
      <c r="G15" s="10"/>
      <c r="H15" s="10"/>
      <c r="I15" s="10"/>
      <c r="J15" s="10"/>
      <c r="K15" s="11"/>
      <c r="L15" s="12" t="s">
        <v>49</v>
      </c>
      <c r="M15" s="11"/>
      <c r="N15" s="10"/>
      <c r="O15" s="11"/>
      <c r="P15" s="13" t="s">
        <v>50</v>
      </c>
      <c r="Q15" s="14"/>
      <c r="R15" s="13" t="s">
        <v>51</v>
      </c>
      <c r="S15" s="14"/>
      <c r="T15" s="13" t="s">
        <v>52</v>
      </c>
      <c r="U15" s="14"/>
      <c r="V15" s="13" t="s">
        <v>53</v>
      </c>
      <c r="W15" s="14"/>
      <c r="X15" s="13" t="s">
        <v>54</v>
      </c>
      <c r="Y15" s="14"/>
      <c r="Z15" s="13" t="s">
        <v>55</v>
      </c>
      <c r="AA15" s="14"/>
      <c r="AB15" s="13" t="s">
        <v>56</v>
      </c>
      <c r="AC15" s="14"/>
      <c r="AD15" s="12" t="s">
        <v>57</v>
      </c>
      <c r="AE15" s="6"/>
      <c r="AF15" s="6"/>
      <c r="AG15" s="6"/>
      <c r="AH15" s="6"/>
      <c r="AI15" s="6"/>
      <c r="AJ15" s="6"/>
      <c r="AK15" s="6"/>
      <c r="AL15" s="7"/>
      <c r="AM15" s="7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BA15" s="4">
        <v>6</v>
      </c>
      <c r="BB15" s="180" t="s">
        <v>58</v>
      </c>
      <c r="BC15" s="247">
        <f t="shared" si="0"/>
        <v>0</v>
      </c>
      <c r="BD15" s="4">
        <v>32</v>
      </c>
      <c r="BE15" s="4" t="s">
        <v>59</v>
      </c>
      <c r="BF15" s="247">
        <f t="shared" si="1"/>
        <v>0</v>
      </c>
    </row>
    <row r="16" spans="1:62" ht="18" customHeight="1">
      <c r="A16" s="2"/>
      <c r="B16" s="64" t="s">
        <v>60</v>
      </c>
      <c r="C16" s="10"/>
      <c r="D16" s="10"/>
      <c r="E16" s="11"/>
      <c r="F16" s="64" t="s">
        <v>61</v>
      </c>
      <c r="G16" s="10"/>
      <c r="H16" s="10"/>
      <c r="I16" s="10"/>
      <c r="J16" s="10"/>
      <c r="K16" s="11"/>
      <c r="L16" s="64" t="s">
        <v>62</v>
      </c>
      <c r="M16" s="10"/>
      <c r="N16" s="10"/>
      <c r="O16" s="11"/>
      <c r="P16" s="281">
        <v>3.5</v>
      </c>
      <c r="Q16" s="11"/>
      <c r="R16" s="281">
        <v>4.7</v>
      </c>
      <c r="S16" s="282"/>
      <c r="T16" s="281">
        <v>9.6</v>
      </c>
      <c r="U16" s="282"/>
      <c r="V16" s="281">
        <v>15</v>
      </c>
      <c r="W16" s="282"/>
      <c r="X16" s="281">
        <v>5</v>
      </c>
      <c r="Y16" s="282"/>
      <c r="Z16" s="281">
        <v>7.2</v>
      </c>
      <c r="AA16" s="282"/>
      <c r="AB16" s="281">
        <v>6.7</v>
      </c>
      <c r="AC16" s="282"/>
      <c r="AD16" s="283" t="s">
        <v>63</v>
      </c>
      <c r="AE16" s="8"/>
      <c r="AF16" s="8"/>
      <c r="AG16" s="8"/>
      <c r="AH16" s="8"/>
      <c r="AI16" s="8"/>
      <c r="AJ16" s="8"/>
      <c r="AK16" s="8"/>
      <c r="AL16" s="8"/>
      <c r="AM16" s="9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BA16" s="4">
        <v>29</v>
      </c>
      <c r="BB16" s="180" t="s">
        <v>64</v>
      </c>
      <c r="BC16" s="247">
        <f t="shared" si="0"/>
        <v>0</v>
      </c>
      <c r="BD16" s="4">
        <v>33</v>
      </c>
      <c r="BE16" s="4" t="s">
        <v>65</v>
      </c>
      <c r="BF16" s="247">
        <f t="shared" si="1"/>
        <v>0</v>
      </c>
    </row>
    <row r="17" spans="1:58" ht="18" customHeight="1">
      <c r="A17" s="2"/>
      <c r="B17" s="64" t="s">
        <v>60</v>
      </c>
      <c r="C17" s="10"/>
      <c r="D17" s="10"/>
      <c r="E17" s="11"/>
      <c r="F17" s="64" t="s">
        <v>66</v>
      </c>
      <c r="G17" s="10"/>
      <c r="H17" s="10"/>
      <c r="I17" s="10"/>
      <c r="J17" s="10"/>
      <c r="K17" s="11"/>
      <c r="L17" s="64" t="s">
        <v>62</v>
      </c>
      <c r="M17" s="10"/>
      <c r="N17" s="10"/>
      <c r="O17" s="11"/>
      <c r="P17" s="281">
        <v>3.5</v>
      </c>
      <c r="Q17" s="11"/>
      <c r="R17" s="281">
        <v>4.7</v>
      </c>
      <c r="S17" s="282"/>
      <c r="T17" s="281">
        <v>9.6</v>
      </c>
      <c r="U17" s="282"/>
      <c r="V17" s="281">
        <v>15</v>
      </c>
      <c r="W17" s="282"/>
      <c r="X17" s="281">
        <v>5</v>
      </c>
      <c r="Y17" s="282"/>
      <c r="Z17" s="281">
        <v>7.2</v>
      </c>
      <c r="AA17" s="282"/>
      <c r="AB17" s="281">
        <v>6.7</v>
      </c>
      <c r="AC17" s="282"/>
      <c r="AD17" s="283" t="s">
        <v>67</v>
      </c>
      <c r="AE17" s="8"/>
      <c r="AF17" s="8"/>
      <c r="AG17" s="8"/>
      <c r="AH17" s="8"/>
      <c r="AI17" s="8"/>
      <c r="AJ17" s="8"/>
      <c r="AK17" s="8"/>
      <c r="AL17" s="8"/>
      <c r="AM17" s="9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BA17" s="4">
        <v>11</v>
      </c>
      <c r="BB17" s="180" t="s">
        <v>68</v>
      </c>
      <c r="BC17" s="247">
        <f t="shared" si="0"/>
        <v>0</v>
      </c>
      <c r="BD17" s="4">
        <v>34</v>
      </c>
      <c r="BE17" s="4" t="s">
        <v>69</v>
      </c>
      <c r="BF17" s="247">
        <f t="shared" si="1"/>
        <v>0</v>
      </c>
    </row>
    <row r="18" spans="1:58" ht="18" customHeight="1">
      <c r="A18" s="2"/>
      <c r="B18" s="64" t="s">
        <v>60</v>
      </c>
      <c r="C18" s="10"/>
      <c r="D18" s="10"/>
      <c r="E18" s="11"/>
      <c r="F18" s="64" t="s">
        <v>70</v>
      </c>
      <c r="G18" s="10"/>
      <c r="H18" s="10"/>
      <c r="I18" s="10"/>
      <c r="J18" s="10"/>
      <c r="K18" s="11"/>
      <c r="L18" s="64" t="s">
        <v>71</v>
      </c>
      <c r="M18" s="10"/>
      <c r="N18" s="10"/>
      <c r="O18" s="11"/>
      <c r="P18" s="281">
        <v>3.5</v>
      </c>
      <c r="Q18" s="11"/>
      <c r="R18" s="281">
        <v>4.7</v>
      </c>
      <c r="S18" s="282"/>
      <c r="T18" s="281">
        <v>7.5</v>
      </c>
      <c r="U18" s="282"/>
      <c r="V18" s="281">
        <v>13</v>
      </c>
      <c r="W18" s="282"/>
      <c r="X18" s="281">
        <v>4.5</v>
      </c>
      <c r="Y18" s="282"/>
      <c r="Z18" s="281">
        <v>5.7</v>
      </c>
      <c r="AA18" s="282"/>
      <c r="AB18" s="281">
        <v>6.7</v>
      </c>
      <c r="AC18" s="282"/>
      <c r="AD18" s="283" t="s">
        <v>72</v>
      </c>
      <c r="AE18" s="8"/>
      <c r="AF18" s="8"/>
      <c r="AG18" s="8"/>
      <c r="AH18" s="8"/>
      <c r="AI18" s="8"/>
      <c r="AJ18" s="8"/>
      <c r="AK18" s="8"/>
      <c r="AL18" s="8"/>
      <c r="AM18" s="9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BA18" s="4">
        <v>13</v>
      </c>
      <c r="BB18" s="180" t="s">
        <v>73</v>
      </c>
      <c r="BC18" s="247">
        <f t="shared" si="0"/>
        <v>0</v>
      </c>
      <c r="BD18" s="4">
        <v>35</v>
      </c>
      <c r="BE18" s="4" t="s">
        <v>74</v>
      </c>
      <c r="BF18" s="247">
        <f t="shared" si="1"/>
        <v>0</v>
      </c>
    </row>
    <row r="19" spans="1:58" ht="18" customHeight="1">
      <c r="A19" s="2"/>
      <c r="B19" s="64" t="s">
        <v>60</v>
      </c>
      <c r="C19" s="10"/>
      <c r="D19" s="10"/>
      <c r="E19" s="11"/>
      <c r="F19" s="64" t="s">
        <v>75</v>
      </c>
      <c r="G19" s="10"/>
      <c r="H19" s="10"/>
      <c r="I19" s="10"/>
      <c r="J19" s="10"/>
      <c r="K19" s="11"/>
      <c r="L19" s="64" t="s">
        <v>76</v>
      </c>
      <c r="M19" s="10"/>
      <c r="N19" s="10"/>
      <c r="O19" s="11"/>
      <c r="P19" s="281">
        <v>3.5</v>
      </c>
      <c r="Q19" s="11"/>
      <c r="R19" s="281">
        <v>4.7</v>
      </c>
      <c r="S19" s="282"/>
      <c r="T19" s="281">
        <v>7.5</v>
      </c>
      <c r="U19" s="282"/>
      <c r="V19" s="281">
        <v>13</v>
      </c>
      <c r="W19" s="282"/>
      <c r="X19" s="281">
        <v>4.5</v>
      </c>
      <c r="Y19" s="282"/>
      <c r="Z19" s="281">
        <v>5.7</v>
      </c>
      <c r="AA19" s="282"/>
      <c r="AB19" s="281">
        <v>6.7</v>
      </c>
      <c r="AC19" s="282"/>
      <c r="AD19" s="275" t="s">
        <v>67</v>
      </c>
      <c r="AE19" s="8"/>
      <c r="AF19" s="8"/>
      <c r="AG19" s="8"/>
      <c r="AH19" s="8"/>
      <c r="AI19" s="8"/>
      <c r="AJ19" s="8"/>
      <c r="AK19" s="8"/>
      <c r="AL19" s="8"/>
      <c r="AM19" s="9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BA19" s="4">
        <v>16</v>
      </c>
      <c r="BB19" s="180" t="s">
        <v>77</v>
      </c>
      <c r="BC19" s="247">
        <f t="shared" si="0"/>
        <v>0</v>
      </c>
      <c r="BD19" s="4">
        <v>37</v>
      </c>
      <c r="BE19" s="4" t="s">
        <v>78</v>
      </c>
      <c r="BF19" s="247">
        <f t="shared" si="1"/>
        <v>0</v>
      </c>
    </row>
    <row r="20" spans="1:58" ht="18" customHeight="1">
      <c r="A20" s="2"/>
      <c r="B20" s="4" t="s">
        <v>79</v>
      </c>
      <c r="C20" s="3"/>
      <c r="D20" s="3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BA20" s="4">
        <v>35</v>
      </c>
      <c r="BB20" s="180" t="s">
        <v>80</v>
      </c>
      <c r="BC20" s="247">
        <f t="shared" si="0"/>
        <v>0</v>
      </c>
      <c r="BD20" s="4">
        <v>38</v>
      </c>
      <c r="BE20" s="4" t="s">
        <v>81</v>
      </c>
      <c r="BF20" s="247">
        <f t="shared" si="1"/>
        <v>0</v>
      </c>
    </row>
    <row r="21" spans="1:58" ht="18" customHeight="1">
      <c r="A21" s="2"/>
      <c r="B21" s="4"/>
      <c r="C21" s="2"/>
      <c r="D21" s="2"/>
      <c r="E21" s="342"/>
      <c r="F21" s="34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BA21" s="4">
        <v>32</v>
      </c>
      <c r="BB21" s="180" t="s">
        <v>82</v>
      </c>
      <c r="BC21" s="247">
        <f t="shared" si="0"/>
        <v>0</v>
      </c>
      <c r="BD21" s="4">
        <v>39</v>
      </c>
      <c r="BE21" s="4" t="s">
        <v>83</v>
      </c>
      <c r="BF21" s="247">
        <f t="shared" si="1"/>
        <v>0</v>
      </c>
    </row>
    <row r="22" spans="1:58" ht="18" customHeight="1">
      <c r="A22" s="2"/>
      <c r="B22" s="4" t="s">
        <v>84</v>
      </c>
      <c r="C22" s="4"/>
      <c r="D22" s="2"/>
      <c r="E22" s="342"/>
      <c r="F22" s="34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BA22" s="4">
        <v>17</v>
      </c>
      <c r="BB22" s="180" t="s">
        <v>85</v>
      </c>
      <c r="BC22" s="247">
        <f t="shared" si="0"/>
        <v>0</v>
      </c>
      <c r="BD22" s="4">
        <v>40</v>
      </c>
      <c r="BE22" s="4" t="s">
        <v>86</v>
      </c>
      <c r="BF22" s="247">
        <f t="shared" si="1"/>
        <v>0</v>
      </c>
    </row>
    <row r="23" spans="1:58" ht="18" customHeight="1">
      <c r="A23" s="2"/>
      <c r="B23" s="2"/>
      <c r="C23" s="350" t="s">
        <v>87</v>
      </c>
      <c r="D23" s="350"/>
      <c r="E23" s="325" t="s">
        <v>88</v>
      </c>
      <c r="F23" s="326"/>
      <c r="G23" s="326"/>
      <c r="H23" s="327"/>
      <c r="I23" s="337" t="s">
        <v>89</v>
      </c>
      <c r="J23" s="338"/>
      <c r="K23" s="338"/>
      <c r="L23" s="338"/>
      <c r="M23" s="338"/>
      <c r="N23" s="338"/>
      <c r="O23" s="339"/>
      <c r="P23" s="2"/>
      <c r="Q23" s="2"/>
      <c r="R23" s="2"/>
      <c r="S23" s="2"/>
      <c r="T23" s="349" t="s">
        <v>90</v>
      </c>
      <c r="U23" s="350"/>
      <c r="V23" s="325" t="s">
        <v>91</v>
      </c>
      <c r="W23" s="326"/>
      <c r="X23" s="326"/>
      <c r="Y23" s="327"/>
      <c r="Z23" s="337" t="s">
        <v>92</v>
      </c>
      <c r="AA23" s="338"/>
      <c r="AB23" s="338"/>
      <c r="AC23" s="338"/>
      <c r="AD23" s="338"/>
      <c r="AE23" s="338"/>
      <c r="AF23" s="339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BA23" s="4">
        <v>18</v>
      </c>
      <c r="BB23" s="180" t="s">
        <v>93</v>
      </c>
      <c r="BC23" s="247">
        <f t="shared" si="0"/>
        <v>0</v>
      </c>
      <c r="BD23" s="4">
        <v>41</v>
      </c>
      <c r="BE23" s="4" t="s">
        <v>94</v>
      </c>
      <c r="BF23" s="247">
        <f t="shared" si="1"/>
        <v>0</v>
      </c>
    </row>
    <row r="24" spans="1:58" ht="18" customHeight="1">
      <c r="A24" s="2"/>
      <c r="B24" s="2"/>
      <c r="C24" s="354" t="s">
        <v>95</v>
      </c>
      <c r="D24" s="354"/>
      <c r="E24" s="328" t="s">
        <v>96</v>
      </c>
      <c r="F24" s="329"/>
      <c r="G24" s="329"/>
      <c r="H24" s="330"/>
      <c r="I24" s="343" t="s">
        <v>97</v>
      </c>
      <c r="J24" s="344"/>
      <c r="K24" s="344"/>
      <c r="L24" s="344"/>
      <c r="M24" s="344"/>
      <c r="N24" s="344"/>
      <c r="O24" s="345"/>
      <c r="P24" s="2"/>
      <c r="Q24" s="2"/>
      <c r="R24" s="2"/>
      <c r="S24" s="2"/>
      <c r="T24" s="354" t="s">
        <v>95</v>
      </c>
      <c r="U24" s="354"/>
      <c r="V24" s="328" t="s">
        <v>96</v>
      </c>
      <c r="W24" s="329"/>
      <c r="X24" s="329"/>
      <c r="Y24" s="330"/>
      <c r="Z24" s="343" t="s">
        <v>97</v>
      </c>
      <c r="AA24" s="344"/>
      <c r="AB24" s="344"/>
      <c r="AC24" s="344"/>
      <c r="AD24" s="344"/>
      <c r="AE24" s="344"/>
      <c r="AF24" s="345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BA24" s="4">
        <v>19</v>
      </c>
      <c r="BB24" s="180" t="s">
        <v>98</v>
      </c>
      <c r="BC24" s="247">
        <f t="shared" si="0"/>
        <v>0</v>
      </c>
      <c r="BD24" s="4">
        <v>42</v>
      </c>
      <c r="BE24" s="4" t="s">
        <v>99</v>
      </c>
      <c r="BF24" s="247">
        <f t="shared" si="1"/>
        <v>0</v>
      </c>
    </row>
    <row r="25" spans="1:58" ht="18" customHeight="1">
      <c r="A25" s="2"/>
      <c r="B25" s="2"/>
      <c r="C25" s="354"/>
      <c r="D25" s="354"/>
      <c r="E25" s="331"/>
      <c r="F25" s="332"/>
      <c r="G25" s="332"/>
      <c r="H25" s="333"/>
      <c r="I25" s="346" t="s">
        <v>100</v>
      </c>
      <c r="J25" s="347"/>
      <c r="K25" s="347"/>
      <c r="L25" s="347"/>
      <c r="M25" s="347"/>
      <c r="N25" s="347"/>
      <c r="O25" s="348"/>
      <c r="P25" s="2"/>
      <c r="Q25" s="2"/>
      <c r="R25" s="2"/>
      <c r="S25" s="2"/>
      <c r="T25" s="354"/>
      <c r="U25" s="354"/>
      <c r="V25" s="331"/>
      <c r="W25" s="332"/>
      <c r="X25" s="332"/>
      <c r="Y25" s="333"/>
      <c r="Z25" s="346" t="s">
        <v>100</v>
      </c>
      <c r="AA25" s="347"/>
      <c r="AB25" s="347"/>
      <c r="AC25" s="347"/>
      <c r="AD25" s="347"/>
      <c r="AE25" s="347"/>
      <c r="AF25" s="348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BA25" s="4">
        <v>20</v>
      </c>
      <c r="BB25" s="180" t="s">
        <v>101</v>
      </c>
      <c r="BC25" s="247">
        <f t="shared" si="0"/>
        <v>0</v>
      </c>
      <c r="BD25" s="4">
        <v>43</v>
      </c>
      <c r="BE25" s="4" t="s">
        <v>102</v>
      </c>
      <c r="BF25" s="247">
        <f t="shared" si="1"/>
        <v>0</v>
      </c>
    </row>
    <row r="26" spans="1:58" ht="18" customHeight="1">
      <c r="A26" s="2"/>
      <c r="B26" s="2"/>
      <c r="C26" s="387" t="s">
        <v>103</v>
      </c>
      <c r="D26" s="388"/>
      <c r="E26" s="325" t="s">
        <v>104</v>
      </c>
      <c r="F26" s="326"/>
      <c r="G26" s="326"/>
      <c r="H26" s="327"/>
      <c r="I26" s="351"/>
      <c r="J26" s="352"/>
      <c r="K26" s="352"/>
      <c r="L26" s="352"/>
      <c r="M26" s="352"/>
      <c r="N26" s="352"/>
      <c r="O26" s="353"/>
      <c r="P26" s="2"/>
      <c r="Q26" s="2"/>
      <c r="R26" s="2"/>
      <c r="S26" s="2"/>
      <c r="T26" s="387" t="s">
        <v>103</v>
      </c>
      <c r="U26" s="388"/>
      <c r="V26" s="325" t="s">
        <v>104</v>
      </c>
      <c r="W26" s="326"/>
      <c r="X26" s="326"/>
      <c r="Y26" s="327"/>
      <c r="Z26" s="351"/>
      <c r="AA26" s="352"/>
      <c r="AB26" s="352"/>
      <c r="AC26" s="352"/>
      <c r="AD26" s="352"/>
      <c r="AE26" s="352"/>
      <c r="AF26" s="353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BA26" s="4">
        <v>21</v>
      </c>
      <c r="BB26" s="180" t="s">
        <v>105</v>
      </c>
      <c r="BC26" s="247">
        <f t="shared" si="0"/>
        <v>0</v>
      </c>
      <c r="BD26" s="4">
        <v>44</v>
      </c>
      <c r="BE26" s="4" t="s">
        <v>106</v>
      </c>
      <c r="BF26" s="247">
        <f t="shared" si="1"/>
        <v>0</v>
      </c>
    </row>
    <row r="27" spans="1:58" ht="18" customHeight="1">
      <c r="A27" s="2"/>
      <c r="B27" s="5" t="s">
        <v>107</v>
      </c>
      <c r="C27" s="5"/>
      <c r="D27" s="5"/>
      <c r="E27" s="4" t="s">
        <v>108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BA27" s="4">
        <v>22</v>
      </c>
      <c r="BB27" s="180" t="s">
        <v>109</v>
      </c>
      <c r="BC27" s="247">
        <f t="shared" si="0"/>
        <v>0</v>
      </c>
      <c r="BD27" s="4">
        <v>45</v>
      </c>
      <c r="BE27" s="4" t="s">
        <v>110</v>
      </c>
      <c r="BF27" s="247">
        <f t="shared" si="1"/>
        <v>0</v>
      </c>
    </row>
    <row r="28" spans="1:58" ht="18" customHeight="1">
      <c r="A28" s="2"/>
      <c r="B28" s="5" t="s">
        <v>111</v>
      </c>
      <c r="C28" s="5"/>
      <c r="D28" s="5"/>
      <c r="E28" s="4" t="s">
        <v>112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BA28" s="4">
        <v>23</v>
      </c>
      <c r="BB28" s="180" t="s">
        <v>113</v>
      </c>
      <c r="BC28" s="247">
        <f t="shared" si="0"/>
        <v>0</v>
      </c>
      <c r="BD28" s="4">
        <v>46</v>
      </c>
      <c r="BE28" s="4" t="s">
        <v>114</v>
      </c>
      <c r="BF28" s="247">
        <f t="shared" si="1"/>
        <v>0</v>
      </c>
    </row>
    <row r="29" spans="1:58" ht="18" customHeight="1">
      <c r="A29" s="2"/>
      <c r="B29" s="386" t="s">
        <v>115</v>
      </c>
      <c r="C29" s="386"/>
      <c r="D29" s="386"/>
      <c r="E29" s="386"/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BA29" s="4">
        <v>24</v>
      </c>
      <c r="BB29" s="180" t="s">
        <v>116</v>
      </c>
      <c r="BC29" s="247">
        <f t="shared" si="0"/>
        <v>0</v>
      </c>
      <c r="BD29" s="4">
        <v>47</v>
      </c>
      <c r="BE29" s="4" t="s">
        <v>117</v>
      </c>
      <c r="BF29" s="247">
        <f t="shared" si="1"/>
        <v>0</v>
      </c>
    </row>
    <row r="30" spans="1:58" ht="18" customHeight="1">
      <c r="A30" s="2"/>
      <c r="B30" s="4" t="s">
        <v>118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BA30" s="4">
        <v>25</v>
      </c>
      <c r="BB30" s="180" t="s">
        <v>119</v>
      </c>
      <c r="BC30" s="247">
        <f t="shared" si="0"/>
        <v>0</v>
      </c>
      <c r="BD30" s="4">
        <v>48</v>
      </c>
      <c r="BE30" s="4" t="s">
        <v>120</v>
      </c>
      <c r="BF30" s="247">
        <f t="shared" si="1"/>
        <v>0</v>
      </c>
    </row>
    <row r="31" spans="1:58" ht="18" customHeight="1">
      <c r="A31" s="2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2"/>
      <c r="BA31" s="4">
        <v>26</v>
      </c>
      <c r="BB31" s="180" t="s">
        <v>121</v>
      </c>
      <c r="BC31" s="247">
        <f t="shared" si="0"/>
        <v>0</v>
      </c>
      <c r="BD31" s="4">
        <v>49</v>
      </c>
      <c r="BE31" s="4" t="s">
        <v>122</v>
      </c>
      <c r="BF31" s="247">
        <f t="shared" si="1"/>
        <v>0</v>
      </c>
    </row>
    <row r="32" spans="1:58" ht="18" customHeight="1">
      <c r="A32" s="2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2"/>
      <c r="BA32" s="4">
        <v>27</v>
      </c>
      <c r="BB32" s="180" t="s">
        <v>123</v>
      </c>
      <c r="BC32" s="247">
        <f t="shared" si="0"/>
        <v>0</v>
      </c>
      <c r="BD32" s="4">
        <v>50</v>
      </c>
      <c r="BE32" s="4" t="s">
        <v>124</v>
      </c>
      <c r="BF32" s="247">
        <f t="shared" si="1"/>
        <v>0</v>
      </c>
    </row>
    <row r="33" spans="1:62" ht="18" customHeight="1">
      <c r="A33" s="2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2"/>
      <c r="BA33" s="4">
        <v>28</v>
      </c>
      <c r="BB33" s="180" t="s">
        <v>125</v>
      </c>
      <c r="BC33" s="247">
        <f t="shared" si="0"/>
        <v>0</v>
      </c>
      <c r="BD33" s="4">
        <v>51</v>
      </c>
      <c r="BE33" s="4" t="s">
        <v>126</v>
      </c>
      <c r="BF33" s="247">
        <f t="shared" si="1"/>
        <v>0</v>
      </c>
    </row>
    <row r="34" spans="1:62" ht="18" customHeight="1">
      <c r="A34" s="2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2"/>
      <c r="BA34" s="4">
        <v>30</v>
      </c>
      <c r="BB34" s="180" t="s">
        <v>127</v>
      </c>
      <c r="BC34" s="247">
        <f t="shared" si="0"/>
        <v>0</v>
      </c>
      <c r="BD34" s="4">
        <v>52</v>
      </c>
      <c r="BE34" s="4" t="s">
        <v>128</v>
      </c>
      <c r="BF34" s="247">
        <f t="shared" si="1"/>
        <v>0</v>
      </c>
    </row>
    <row r="35" spans="1:62" ht="18" customHeight="1">
      <c r="A35" s="2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2"/>
      <c r="BA35" s="4">
        <v>31</v>
      </c>
      <c r="BB35" s="180" t="s">
        <v>129</v>
      </c>
      <c r="BC35" s="247">
        <f t="shared" si="0"/>
        <v>0</v>
      </c>
      <c r="BD35" s="4">
        <v>53</v>
      </c>
      <c r="BE35" s="4" t="s">
        <v>130</v>
      </c>
      <c r="BF35" s="247">
        <f t="shared" si="1"/>
        <v>0</v>
      </c>
    </row>
    <row r="36" spans="1:62" ht="18" customHeight="1">
      <c r="A36" s="2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2"/>
      <c r="BA36" s="4">
        <v>33</v>
      </c>
      <c r="BB36" s="180" t="s">
        <v>131</v>
      </c>
      <c r="BC36" s="247">
        <f t="shared" si="0"/>
        <v>0</v>
      </c>
      <c r="BD36" s="4">
        <v>60</v>
      </c>
      <c r="BE36" s="4" t="s">
        <v>132</v>
      </c>
      <c r="BF36" s="247">
        <f t="shared" si="1"/>
        <v>0</v>
      </c>
    </row>
    <row r="37" spans="1:62" s="2" customFormat="1" ht="18" customHeight="1">
      <c r="BA37" s="4">
        <v>34</v>
      </c>
      <c r="BB37" s="180" t="s">
        <v>133</v>
      </c>
      <c r="BC37" s="247">
        <f t="shared" si="0"/>
        <v>0</v>
      </c>
      <c r="BD37" s="4"/>
      <c r="BE37" s="4"/>
      <c r="BF37" s="248"/>
      <c r="BG37" s="4"/>
      <c r="BH37" s="4"/>
      <c r="BI37" s="4"/>
      <c r="BJ37" s="58"/>
    </row>
    <row r="38" spans="1:62" s="2" customFormat="1" ht="18" customHeight="1">
      <c r="AZ38" s="19"/>
      <c r="BA38" s="183">
        <v>36</v>
      </c>
      <c r="BB38" s="180" t="s">
        <v>134</v>
      </c>
      <c r="BC38" s="247">
        <f t="shared" si="0"/>
        <v>0</v>
      </c>
      <c r="BD38" s="4"/>
      <c r="BE38" s="4"/>
      <c r="BF38" s="248"/>
      <c r="BG38" s="4"/>
      <c r="BH38" s="4"/>
      <c r="BI38" s="4"/>
      <c r="BJ38" s="58"/>
    </row>
    <row r="39" spans="1:62" s="2" customFormat="1" ht="18" customHeight="1">
      <c r="AZ39" s="19"/>
      <c r="BA39" s="249">
        <v>37</v>
      </c>
      <c r="BB39" s="181" t="s">
        <v>135</v>
      </c>
      <c r="BC39" s="247">
        <f t="shared" si="0"/>
        <v>0</v>
      </c>
      <c r="BD39" s="182"/>
      <c r="BE39" s="4"/>
      <c r="BF39" s="248"/>
      <c r="BG39" s="4"/>
      <c r="BH39" s="4"/>
      <c r="BI39" s="4"/>
      <c r="BJ39" s="58"/>
    </row>
    <row r="40" spans="1:62" s="2" customFormat="1" ht="18" customHeight="1">
      <c r="AZ40" s="19"/>
      <c r="BA40" s="249">
        <v>38</v>
      </c>
      <c r="BB40" s="181" t="s">
        <v>136</v>
      </c>
      <c r="BC40" s="247">
        <f t="shared" si="0"/>
        <v>0</v>
      </c>
      <c r="BD40" s="182"/>
      <c r="BE40" s="4"/>
      <c r="BF40" s="248"/>
      <c r="BG40" s="4"/>
      <c r="BH40" s="4"/>
      <c r="BI40" s="4"/>
      <c r="BJ40" s="58"/>
    </row>
    <row r="41" spans="1:62" s="2" customFormat="1" ht="18" customHeight="1">
      <c r="AZ41" s="19"/>
      <c r="BA41" s="249">
        <v>39</v>
      </c>
      <c r="BB41" s="181" t="s">
        <v>137</v>
      </c>
      <c r="BC41" s="247">
        <f t="shared" si="0"/>
        <v>0</v>
      </c>
      <c r="BD41" s="182"/>
      <c r="BE41" s="4"/>
      <c r="BF41" s="248"/>
      <c r="BG41" s="4"/>
      <c r="BH41" s="4"/>
      <c r="BI41" s="4"/>
      <c r="BJ41" s="58"/>
    </row>
    <row r="42" spans="1:62" s="2" customFormat="1" ht="18" customHeight="1">
      <c r="AZ42" s="19"/>
      <c r="BA42" s="249">
        <v>40</v>
      </c>
      <c r="BB42" s="181" t="s">
        <v>138</v>
      </c>
      <c r="BC42" s="247">
        <f t="shared" si="0"/>
        <v>0</v>
      </c>
      <c r="BD42" s="182"/>
      <c r="BE42" s="4"/>
      <c r="BF42" s="248"/>
      <c r="BG42" s="4"/>
      <c r="BH42" s="4"/>
      <c r="BI42" s="4"/>
      <c r="BJ42" s="58"/>
    </row>
    <row r="43" spans="1:62" s="2" customFormat="1" ht="18" customHeight="1">
      <c r="AZ43" s="19"/>
      <c r="BA43" s="249">
        <v>41</v>
      </c>
      <c r="BB43" s="181" t="s">
        <v>139</v>
      </c>
      <c r="BC43" s="247">
        <f t="shared" si="0"/>
        <v>0</v>
      </c>
      <c r="BD43" s="182"/>
      <c r="BE43" s="4"/>
      <c r="BF43" s="248"/>
      <c r="BG43" s="4"/>
      <c r="BH43" s="4"/>
      <c r="BI43" s="4"/>
      <c r="BJ43" s="58"/>
    </row>
    <row r="44" spans="1:62" s="2" customFormat="1" ht="18" customHeight="1">
      <c r="BA44" s="249">
        <v>42</v>
      </c>
      <c r="BB44" s="181" t="s">
        <v>140</v>
      </c>
      <c r="BC44" s="247">
        <f t="shared" si="0"/>
        <v>0</v>
      </c>
      <c r="BD44" s="182"/>
      <c r="BE44" s="4"/>
      <c r="BF44" s="248"/>
      <c r="BG44" s="4"/>
      <c r="BH44" s="4"/>
      <c r="BI44" s="4"/>
      <c r="BJ44" s="58"/>
    </row>
    <row r="45" spans="1:62" s="2" customFormat="1" ht="18" customHeight="1">
      <c r="BA45" s="183">
        <v>43</v>
      </c>
      <c r="BB45" s="180" t="s">
        <v>141</v>
      </c>
      <c r="BC45" s="247">
        <f t="shared" si="0"/>
        <v>0</v>
      </c>
      <c r="BD45" s="4"/>
      <c r="BE45" s="4"/>
      <c r="BF45" s="248"/>
      <c r="BG45" s="4"/>
      <c r="BH45" s="4"/>
      <c r="BI45" s="4"/>
      <c r="BJ45" s="58"/>
    </row>
    <row r="46" spans="1:62" s="2" customFormat="1" ht="18" customHeight="1">
      <c r="BA46" s="183">
        <v>44</v>
      </c>
      <c r="BB46" s="180" t="s">
        <v>142</v>
      </c>
      <c r="BC46" s="247">
        <f t="shared" si="0"/>
        <v>0</v>
      </c>
      <c r="BD46" s="4"/>
      <c r="BE46" s="4"/>
      <c r="BF46" s="248"/>
      <c r="BG46" s="4"/>
      <c r="BH46" s="4"/>
      <c r="BI46" s="4"/>
      <c r="BJ46" s="58"/>
    </row>
    <row r="47" spans="1:62" s="2" customFormat="1" ht="18" customHeight="1">
      <c r="BA47" s="183">
        <v>45</v>
      </c>
      <c r="BB47" s="180" t="s">
        <v>143</v>
      </c>
      <c r="BC47" s="247">
        <f t="shared" si="0"/>
        <v>0</v>
      </c>
      <c r="BD47" s="4"/>
      <c r="BE47" s="4"/>
      <c r="BF47" s="248"/>
      <c r="BG47" s="4"/>
      <c r="BH47" s="4"/>
      <c r="BI47" s="4"/>
      <c r="BJ47" s="58"/>
    </row>
    <row r="48" spans="1:62" s="2" customFormat="1" ht="18" customHeight="1">
      <c r="BA48" s="183">
        <v>99</v>
      </c>
      <c r="BB48" s="180" t="s">
        <v>144</v>
      </c>
      <c r="BC48" s="247">
        <f t="shared" si="0"/>
        <v>0</v>
      </c>
      <c r="BD48" s="4"/>
      <c r="BE48" s="4"/>
      <c r="BF48" s="248"/>
      <c r="BG48" s="4"/>
      <c r="BH48" s="4"/>
      <c r="BI48" s="4"/>
      <c r="BJ48" s="58"/>
    </row>
    <row r="49" spans="53:62" s="2" customFormat="1" ht="18" customHeight="1">
      <c r="BA49" s="183"/>
      <c r="BB49" s="180" t="s">
        <v>145</v>
      </c>
      <c r="BC49" s="247">
        <f t="shared" si="0"/>
        <v>0</v>
      </c>
      <c r="BD49" s="4"/>
      <c r="BE49" s="4"/>
      <c r="BF49" s="248"/>
      <c r="BG49" s="4"/>
      <c r="BH49" s="4"/>
      <c r="BI49" s="4"/>
      <c r="BJ49" s="58"/>
    </row>
    <row r="50" spans="53:62" s="2" customFormat="1" ht="18" customHeight="1">
      <c r="BA50" s="183">
        <v>46</v>
      </c>
      <c r="BB50" s="180"/>
      <c r="BC50" s="248"/>
      <c r="BD50" s="4"/>
      <c r="BE50" s="4"/>
      <c r="BF50" s="248"/>
      <c r="BG50" s="4"/>
      <c r="BH50" s="4"/>
      <c r="BI50" s="4"/>
      <c r="BJ50" s="58"/>
    </row>
    <row r="51" spans="53:62" s="2" customFormat="1" ht="18" customHeight="1">
      <c r="BA51" s="183">
        <v>47</v>
      </c>
      <c r="BB51" s="180"/>
      <c r="BC51" s="248"/>
      <c r="BD51" s="4"/>
      <c r="BE51" s="4"/>
      <c r="BF51" s="248"/>
      <c r="BG51" s="4"/>
      <c r="BH51" s="4"/>
      <c r="BI51" s="4"/>
      <c r="BJ51" s="58"/>
    </row>
    <row r="52" spans="53:62" s="2" customFormat="1" ht="18" customHeight="1">
      <c r="BA52" s="183">
        <v>48</v>
      </c>
      <c r="BB52" s="180"/>
      <c r="BC52" s="248"/>
      <c r="BD52" s="4"/>
      <c r="BE52" s="4"/>
      <c r="BF52" s="248"/>
      <c r="BG52" s="4"/>
      <c r="BH52" s="4"/>
      <c r="BI52" s="4"/>
      <c r="BJ52" s="58"/>
    </row>
    <row r="53" spans="53:62" s="2" customFormat="1" ht="18" customHeight="1">
      <c r="BA53" s="183">
        <v>49</v>
      </c>
      <c r="BB53" s="180"/>
      <c r="BC53" s="248"/>
      <c r="BD53" s="4"/>
      <c r="BE53" s="4"/>
      <c r="BF53" s="248"/>
      <c r="BG53" s="4"/>
      <c r="BH53" s="4"/>
      <c r="BI53" s="4"/>
      <c r="BJ53" s="58"/>
    </row>
    <row r="54" spans="53:62" s="2" customFormat="1" ht="18" customHeight="1">
      <c r="BA54" s="183">
        <v>50</v>
      </c>
      <c r="BB54" s="180"/>
      <c r="BC54" s="248"/>
      <c r="BD54" s="4"/>
      <c r="BE54" s="4"/>
      <c r="BF54" s="248"/>
      <c r="BG54" s="4"/>
      <c r="BH54" s="4"/>
      <c r="BI54" s="4"/>
      <c r="BJ54" s="58"/>
    </row>
    <row r="55" spans="53:62" s="2" customFormat="1" ht="18" customHeight="1">
      <c r="BA55" s="183">
        <v>51</v>
      </c>
      <c r="BB55" s="180"/>
      <c r="BC55" s="248"/>
      <c r="BD55" s="4"/>
      <c r="BE55" s="4"/>
      <c r="BF55" s="248"/>
      <c r="BG55" s="4"/>
      <c r="BH55" s="4"/>
      <c r="BI55" s="4"/>
      <c r="BJ55" s="58"/>
    </row>
    <row r="56" spans="53:62" s="2" customFormat="1" ht="18" customHeight="1">
      <c r="BA56" s="183">
        <v>52</v>
      </c>
      <c r="BB56" s="180"/>
      <c r="BC56" s="248"/>
      <c r="BD56" s="4"/>
      <c r="BE56" s="4"/>
      <c r="BF56" s="248"/>
      <c r="BG56" s="4"/>
      <c r="BH56" s="4"/>
      <c r="BI56" s="4"/>
      <c r="BJ56" s="58"/>
    </row>
    <row r="57" spans="53:62" s="2" customFormat="1" ht="18" customHeight="1">
      <c r="BA57" s="183">
        <v>53</v>
      </c>
      <c r="BB57" s="180"/>
      <c r="BC57" s="248"/>
      <c r="BD57" s="4"/>
      <c r="BE57" s="4"/>
      <c r="BF57" s="248"/>
      <c r="BG57" s="4"/>
      <c r="BH57" s="4"/>
      <c r="BI57" s="4"/>
      <c r="BJ57" s="58"/>
    </row>
    <row r="58" spans="53:62" s="2" customFormat="1" ht="18" customHeight="1">
      <c r="BA58" s="183">
        <v>54</v>
      </c>
      <c r="BB58" s="180"/>
      <c r="BC58" s="248"/>
      <c r="BD58" s="4"/>
      <c r="BE58" s="4"/>
      <c r="BF58" s="248"/>
      <c r="BG58" s="4"/>
      <c r="BH58" s="4"/>
      <c r="BI58" s="4"/>
      <c r="BJ58" s="58"/>
    </row>
    <row r="59" spans="53:62" s="2" customFormat="1" ht="18" customHeight="1">
      <c r="BA59" s="183">
        <v>55</v>
      </c>
      <c r="BB59" s="180"/>
      <c r="BC59" s="248"/>
      <c r="BD59" s="4"/>
      <c r="BE59" s="4"/>
      <c r="BF59" s="248"/>
      <c r="BG59" s="4"/>
      <c r="BH59" s="4"/>
      <c r="BI59" s="4"/>
      <c r="BJ59" s="58"/>
    </row>
    <row r="60" spans="53:62" s="2" customFormat="1" ht="18" customHeight="1">
      <c r="BA60" s="183">
        <v>56</v>
      </c>
      <c r="BB60" s="180"/>
      <c r="BC60" s="248"/>
      <c r="BD60" s="4"/>
      <c r="BE60" s="4"/>
      <c r="BF60" s="248"/>
      <c r="BG60" s="4"/>
      <c r="BH60" s="4"/>
      <c r="BI60" s="4"/>
      <c r="BJ60" s="58"/>
    </row>
    <row r="61" spans="53:62" s="2" customFormat="1" ht="18" customHeight="1">
      <c r="BA61" s="183">
        <v>57</v>
      </c>
      <c r="BB61" s="180"/>
      <c r="BC61" s="248"/>
      <c r="BD61" s="4"/>
      <c r="BE61" s="4"/>
      <c r="BF61" s="248"/>
      <c r="BG61" s="4"/>
      <c r="BH61" s="4"/>
      <c r="BI61" s="4"/>
      <c r="BJ61" s="58"/>
    </row>
    <row r="62" spans="53:62" s="2" customFormat="1" ht="18" customHeight="1">
      <c r="BA62" s="183">
        <v>58</v>
      </c>
      <c r="BB62" s="180"/>
      <c r="BC62" s="248"/>
      <c r="BD62" s="4"/>
      <c r="BE62" s="4"/>
      <c r="BF62" s="248"/>
      <c r="BG62" s="4"/>
      <c r="BH62" s="4"/>
      <c r="BI62" s="4"/>
      <c r="BJ62" s="58"/>
    </row>
    <row r="63" spans="53:62" s="2" customFormat="1" ht="18" customHeight="1">
      <c r="BA63" s="183">
        <v>59</v>
      </c>
      <c r="BB63" s="180"/>
      <c r="BC63" s="248"/>
      <c r="BD63" s="4"/>
      <c r="BE63" s="4"/>
      <c r="BF63" s="248"/>
      <c r="BG63" s="4"/>
      <c r="BH63" s="4"/>
      <c r="BI63" s="4"/>
      <c r="BJ63" s="58"/>
    </row>
    <row r="64" spans="53:62" s="2" customFormat="1" ht="18" customHeight="1">
      <c r="BA64" s="183">
        <v>60</v>
      </c>
      <c r="BB64" s="180"/>
      <c r="BC64" s="248"/>
      <c r="BD64" s="4"/>
      <c r="BE64" s="4"/>
      <c r="BF64" s="248"/>
      <c r="BG64" s="4"/>
      <c r="BH64" s="4"/>
      <c r="BI64" s="4"/>
      <c r="BJ64" s="58"/>
    </row>
    <row r="65" spans="53:62" s="2" customFormat="1" ht="18" customHeight="1">
      <c r="BA65" s="183">
        <v>61</v>
      </c>
      <c r="BB65" s="180"/>
      <c r="BC65" s="248"/>
      <c r="BD65" s="4"/>
      <c r="BE65" s="4"/>
      <c r="BF65" s="248"/>
      <c r="BG65" s="4"/>
      <c r="BH65" s="4"/>
      <c r="BI65" s="4"/>
      <c r="BJ65" s="58"/>
    </row>
    <row r="66" spans="53:62" s="2" customFormat="1" ht="18" customHeight="1">
      <c r="BA66" s="183">
        <v>62</v>
      </c>
      <c r="BB66" s="180"/>
      <c r="BC66" s="248"/>
      <c r="BD66" s="4"/>
      <c r="BE66" s="4"/>
      <c r="BF66" s="248"/>
      <c r="BG66" s="4"/>
      <c r="BH66" s="4"/>
      <c r="BI66" s="4"/>
      <c r="BJ66" s="58"/>
    </row>
    <row r="67" spans="53:62" s="2" customFormat="1" ht="18" customHeight="1">
      <c r="BA67" s="183">
        <v>63</v>
      </c>
      <c r="BB67" s="180"/>
      <c r="BC67" s="248"/>
      <c r="BD67" s="4"/>
      <c r="BE67" s="4"/>
      <c r="BF67" s="248"/>
      <c r="BG67" s="4"/>
      <c r="BH67" s="4"/>
      <c r="BI67" s="4"/>
      <c r="BJ67" s="58"/>
    </row>
    <row r="68" spans="53:62" s="2" customFormat="1" ht="18" customHeight="1">
      <c r="BA68" s="183">
        <v>64</v>
      </c>
      <c r="BB68" s="180"/>
      <c r="BC68" s="248"/>
      <c r="BD68" s="4"/>
      <c r="BE68" s="4"/>
      <c r="BF68" s="248"/>
      <c r="BG68" s="4"/>
      <c r="BH68" s="4"/>
      <c r="BI68" s="4"/>
      <c r="BJ68" s="58"/>
    </row>
    <row r="69" spans="53:62" s="2" customFormat="1" ht="18" customHeight="1">
      <c r="BA69" s="183">
        <v>65</v>
      </c>
      <c r="BB69" s="180"/>
      <c r="BC69" s="248"/>
      <c r="BD69" s="4"/>
      <c r="BE69" s="4"/>
      <c r="BF69" s="248"/>
      <c r="BG69" s="4"/>
      <c r="BH69" s="4"/>
      <c r="BI69" s="4"/>
      <c r="BJ69" s="58"/>
    </row>
    <row r="70" spans="53:62" s="2" customFormat="1" ht="18" customHeight="1">
      <c r="BA70" s="183">
        <v>66</v>
      </c>
      <c r="BB70" s="180"/>
      <c r="BC70" s="248"/>
      <c r="BD70" s="4"/>
      <c r="BE70" s="4"/>
      <c r="BF70" s="248"/>
      <c r="BG70" s="4"/>
      <c r="BH70" s="4"/>
      <c r="BI70" s="4"/>
      <c r="BJ70" s="58"/>
    </row>
    <row r="71" spans="53:62" s="2" customFormat="1" ht="18" customHeight="1">
      <c r="BA71" s="183">
        <v>67</v>
      </c>
      <c r="BB71" s="180"/>
      <c r="BC71" s="248"/>
      <c r="BD71" s="4"/>
      <c r="BE71" s="4"/>
      <c r="BF71" s="248"/>
      <c r="BG71" s="4"/>
      <c r="BH71" s="4"/>
      <c r="BI71" s="4"/>
      <c r="BJ71" s="58"/>
    </row>
    <row r="72" spans="53:62" s="2" customFormat="1" ht="18" customHeight="1">
      <c r="BA72" s="183">
        <v>68</v>
      </c>
      <c r="BB72" s="180"/>
      <c r="BC72" s="248"/>
      <c r="BD72" s="4"/>
      <c r="BE72" s="4"/>
      <c r="BF72" s="248"/>
      <c r="BG72" s="4"/>
      <c r="BH72" s="4"/>
      <c r="BI72" s="4"/>
      <c r="BJ72" s="58"/>
    </row>
    <row r="73" spans="53:62" s="2" customFormat="1" ht="18" customHeight="1">
      <c r="BA73" s="183">
        <v>69</v>
      </c>
      <c r="BB73" s="180"/>
      <c r="BC73" s="248"/>
      <c r="BD73" s="4"/>
      <c r="BE73" s="4"/>
      <c r="BF73" s="248"/>
      <c r="BG73" s="4"/>
      <c r="BH73" s="4"/>
      <c r="BI73" s="4"/>
      <c r="BJ73" s="58"/>
    </row>
    <row r="74" spans="53:62" s="2" customFormat="1" ht="18" customHeight="1">
      <c r="BA74" s="183">
        <v>70</v>
      </c>
      <c r="BB74" s="180"/>
      <c r="BC74" s="248"/>
      <c r="BD74" s="4"/>
      <c r="BE74" s="4"/>
      <c r="BF74" s="248"/>
      <c r="BG74" s="4"/>
      <c r="BH74" s="4"/>
      <c r="BI74" s="4"/>
      <c r="BJ74" s="58"/>
    </row>
    <row r="75" spans="53:62" ht="18" customHeight="1">
      <c r="BA75" s="183">
        <v>71</v>
      </c>
      <c r="BC75" s="248"/>
      <c r="BF75" s="248"/>
    </row>
    <row r="76" spans="53:62" ht="18" customHeight="1">
      <c r="BA76" s="183">
        <v>72</v>
      </c>
      <c r="BC76" s="248"/>
      <c r="BF76" s="248"/>
    </row>
    <row r="77" spans="53:62" ht="18" customHeight="1">
      <c r="BA77" s="183">
        <v>73</v>
      </c>
      <c r="BC77" s="248"/>
      <c r="BF77" s="248"/>
    </row>
    <row r="78" spans="53:62" ht="18" customHeight="1">
      <c r="BA78" s="183">
        <v>74</v>
      </c>
      <c r="BC78" s="248"/>
      <c r="BF78" s="248"/>
    </row>
    <row r="79" spans="53:62" ht="18" customHeight="1">
      <c r="BA79" s="183">
        <v>75</v>
      </c>
      <c r="BC79" s="248"/>
      <c r="BF79" s="248"/>
    </row>
    <row r="80" spans="53:62" ht="18" customHeight="1">
      <c r="BA80" s="183">
        <v>76</v>
      </c>
      <c r="BC80" s="248"/>
      <c r="BF80" s="248"/>
    </row>
    <row r="81" spans="53:58" ht="18" customHeight="1">
      <c r="BA81" s="183">
        <v>77</v>
      </c>
      <c r="BC81" s="248"/>
      <c r="BF81" s="248"/>
    </row>
    <row r="82" spans="53:58" ht="18" customHeight="1">
      <c r="BA82" s="183">
        <v>78</v>
      </c>
      <c r="BC82" s="248"/>
      <c r="BF82" s="248"/>
    </row>
    <row r="83" spans="53:58" ht="18" customHeight="1">
      <c r="BA83" s="183">
        <v>79</v>
      </c>
      <c r="BC83" s="248"/>
      <c r="BF83" s="248"/>
    </row>
    <row r="84" spans="53:58" ht="18" customHeight="1">
      <c r="BA84" s="183">
        <v>80</v>
      </c>
      <c r="BC84" s="248"/>
      <c r="BF84" s="248"/>
    </row>
    <row r="85" spans="53:58" ht="18" customHeight="1">
      <c r="BA85" s="183">
        <v>81</v>
      </c>
      <c r="BC85" s="248"/>
      <c r="BF85" s="248"/>
    </row>
    <row r="86" spans="53:58" ht="18" customHeight="1">
      <c r="BA86" s="183">
        <v>82</v>
      </c>
      <c r="BC86" s="248"/>
      <c r="BF86" s="248"/>
    </row>
    <row r="87" spans="53:58" ht="18" customHeight="1">
      <c r="BA87" s="183">
        <v>83</v>
      </c>
      <c r="BC87" s="248"/>
      <c r="BF87" s="248"/>
    </row>
    <row r="88" spans="53:58" ht="18" customHeight="1">
      <c r="BA88" s="183">
        <v>84</v>
      </c>
      <c r="BC88" s="248"/>
      <c r="BF88" s="248"/>
    </row>
    <row r="89" spans="53:58" ht="18" customHeight="1">
      <c r="BA89" s="183">
        <v>85</v>
      </c>
      <c r="BC89" s="248"/>
      <c r="BF89" s="248"/>
    </row>
    <row r="90" spans="53:58" ht="18" customHeight="1">
      <c r="BA90" s="183">
        <v>86</v>
      </c>
      <c r="BC90" s="248"/>
      <c r="BF90" s="248"/>
    </row>
    <row r="91" spans="53:58" ht="18" customHeight="1">
      <c r="BA91" s="183">
        <v>87</v>
      </c>
      <c r="BC91" s="248"/>
      <c r="BF91" s="248"/>
    </row>
    <row r="92" spans="53:58" ht="18" customHeight="1">
      <c r="BA92" s="183">
        <v>88</v>
      </c>
      <c r="BC92" s="248"/>
      <c r="BF92" s="248"/>
    </row>
    <row r="93" spans="53:58" ht="18" customHeight="1">
      <c r="BA93" s="183">
        <v>89</v>
      </c>
      <c r="BC93" s="248"/>
      <c r="BF93" s="248"/>
    </row>
    <row r="94" spans="53:58" ht="18" customHeight="1">
      <c r="BA94" s="183">
        <v>90</v>
      </c>
      <c r="BC94" s="248"/>
      <c r="BF94" s="248"/>
    </row>
    <row r="95" spans="53:58" ht="18" customHeight="1">
      <c r="BA95" s="183">
        <v>91</v>
      </c>
      <c r="BC95" s="248"/>
      <c r="BF95" s="248"/>
    </row>
    <row r="96" spans="53:58" ht="18" customHeight="1">
      <c r="BA96" s="183">
        <v>92</v>
      </c>
      <c r="BC96" s="248"/>
      <c r="BF96" s="248"/>
    </row>
    <row r="97" spans="53:58" ht="18" customHeight="1">
      <c r="BA97" s="183">
        <v>93</v>
      </c>
      <c r="BC97" s="248"/>
      <c r="BF97" s="248"/>
    </row>
    <row r="98" spans="53:58" ht="18" customHeight="1">
      <c r="BA98" s="183">
        <v>94</v>
      </c>
      <c r="BC98" s="248"/>
      <c r="BF98" s="248"/>
    </row>
    <row r="99" spans="53:58" ht="18" customHeight="1">
      <c r="BA99" s="183">
        <v>95</v>
      </c>
      <c r="BC99" s="248"/>
      <c r="BF99" s="248"/>
    </row>
    <row r="100" spans="53:58" ht="18" customHeight="1">
      <c r="BA100" s="183">
        <v>96</v>
      </c>
      <c r="BC100" s="248"/>
      <c r="BF100" s="248"/>
    </row>
    <row r="101" spans="53:58" ht="18" customHeight="1">
      <c r="BA101" s="183">
        <v>97</v>
      </c>
      <c r="BC101" s="248"/>
      <c r="BF101" s="248"/>
    </row>
    <row r="102" spans="53:58" ht="18" customHeight="1">
      <c r="BA102" s="183">
        <v>98</v>
      </c>
      <c r="BC102" s="58"/>
      <c r="BF102" s="58"/>
    </row>
    <row r="103" spans="53:58" ht="18" customHeight="1">
      <c r="BC103" s="58"/>
      <c r="BD103" s="58"/>
    </row>
  </sheetData>
  <mergeCells count="45">
    <mergeCell ref="N8:S8"/>
    <mergeCell ref="F11:I11"/>
    <mergeCell ref="J8:M8"/>
    <mergeCell ref="E22:F22"/>
    <mergeCell ref="N7:S7"/>
    <mergeCell ref="J7:M7"/>
    <mergeCell ref="B29:U29"/>
    <mergeCell ref="T26:U26"/>
    <mergeCell ref="C23:D23"/>
    <mergeCell ref="C24:D25"/>
    <mergeCell ref="C26:D26"/>
    <mergeCell ref="E24:H25"/>
    <mergeCell ref="E23:H23"/>
    <mergeCell ref="E26:H26"/>
    <mergeCell ref="N2:S2"/>
    <mergeCell ref="B3:E3"/>
    <mergeCell ref="F3:R3"/>
    <mergeCell ref="F6:J6"/>
    <mergeCell ref="M6:R6"/>
    <mergeCell ref="B4:E4"/>
    <mergeCell ref="F4:S4"/>
    <mergeCell ref="B6:E6"/>
    <mergeCell ref="B2:E2"/>
    <mergeCell ref="F2:J2"/>
    <mergeCell ref="K2:M2"/>
    <mergeCell ref="N5:S5"/>
    <mergeCell ref="F5:J5"/>
    <mergeCell ref="B5:D5"/>
    <mergeCell ref="K5:L5"/>
    <mergeCell ref="V26:Y26"/>
    <mergeCell ref="Z26:AF26"/>
    <mergeCell ref="I24:O24"/>
    <mergeCell ref="I25:O25"/>
    <mergeCell ref="I26:O26"/>
    <mergeCell ref="T24:U25"/>
    <mergeCell ref="V23:Y23"/>
    <mergeCell ref="V24:Y25"/>
    <mergeCell ref="F10:I10"/>
    <mergeCell ref="Z23:AF23"/>
    <mergeCell ref="F12:I12"/>
    <mergeCell ref="E21:F21"/>
    <mergeCell ref="Z24:AF24"/>
    <mergeCell ref="Z25:AF25"/>
    <mergeCell ref="I23:O23"/>
    <mergeCell ref="T23:U23"/>
  </mergeCells>
  <phoneticPr fontId="2"/>
  <dataValidations count="3">
    <dataValidation type="list" allowBlank="1" showInputMessage="1" showErrorMessage="1" sqref="F11:I11" xr:uid="{00000000-0002-0000-0000-000000000000}">
      <formula1>$BJ$4:$BJ$6</formula1>
    </dataValidation>
    <dataValidation type="list" allowBlank="1" showInputMessage="1" showErrorMessage="1" sqref="N5" xr:uid="{00000000-0002-0000-0000-000001000000}">
      <formula1>$BE$3:$BE$36</formula1>
    </dataValidation>
    <dataValidation type="list" allowBlank="1" showInputMessage="1" sqref="F5" xr:uid="{00000000-0002-0000-0000-000002000000}">
      <formula1>$BB$3:$BB$49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N31"/>
  <sheetViews>
    <sheetView showGridLines="0" showZeros="0" zoomScale="90" zoomScaleNormal="90" workbookViewId="0">
      <selection activeCell="A3" sqref="A3"/>
    </sheetView>
  </sheetViews>
  <sheetFormatPr defaultColWidth="8.875" defaultRowHeight="15.95" customHeight="1"/>
  <cols>
    <col min="1" max="1" width="20.75" style="27" customWidth="1"/>
    <col min="2" max="2" width="12.125" style="27" customWidth="1"/>
    <col min="3" max="3" width="12.125" style="57" customWidth="1"/>
    <col min="4" max="4" width="12.125" style="27" customWidth="1"/>
    <col min="5" max="5" width="12.125" style="57" customWidth="1"/>
    <col min="6" max="6" width="12.125" style="27" customWidth="1"/>
    <col min="7" max="7" width="12.125" style="57" customWidth="1"/>
    <col min="8" max="8" width="12.125" style="27" customWidth="1"/>
    <col min="9" max="9" width="12.125" style="57" customWidth="1"/>
    <col min="10" max="10" width="12.125" style="27" customWidth="1"/>
    <col min="11" max="11" width="12.125" style="57" customWidth="1"/>
    <col min="12" max="12" width="12.125" style="27" customWidth="1"/>
    <col min="13" max="13" width="12.125" style="57" customWidth="1"/>
    <col min="14" max="256" width="8.875" style="27"/>
    <col min="257" max="257" width="20.75" style="27" customWidth="1"/>
    <col min="258" max="269" width="12.125" style="27" customWidth="1"/>
    <col min="270" max="512" width="8.875" style="27"/>
    <col min="513" max="513" width="20.75" style="27" customWidth="1"/>
    <col min="514" max="525" width="12.125" style="27" customWidth="1"/>
    <col min="526" max="768" width="8.875" style="27"/>
    <col min="769" max="769" width="20.75" style="27" customWidth="1"/>
    <col min="770" max="781" width="12.125" style="27" customWidth="1"/>
    <col min="782" max="1024" width="8.875" style="27"/>
    <col min="1025" max="1025" width="20.75" style="27" customWidth="1"/>
    <col min="1026" max="1037" width="12.125" style="27" customWidth="1"/>
    <col min="1038" max="1280" width="8.875" style="27"/>
    <col min="1281" max="1281" width="20.75" style="27" customWidth="1"/>
    <col min="1282" max="1293" width="12.125" style="27" customWidth="1"/>
    <col min="1294" max="1536" width="8.875" style="27"/>
    <col min="1537" max="1537" width="20.75" style="27" customWidth="1"/>
    <col min="1538" max="1549" width="12.125" style="27" customWidth="1"/>
    <col min="1550" max="1792" width="8.875" style="27"/>
    <col min="1793" max="1793" width="20.75" style="27" customWidth="1"/>
    <col min="1794" max="1805" width="12.125" style="27" customWidth="1"/>
    <col min="1806" max="2048" width="8.875" style="27"/>
    <col min="2049" max="2049" width="20.75" style="27" customWidth="1"/>
    <col min="2050" max="2061" width="12.125" style="27" customWidth="1"/>
    <col min="2062" max="2304" width="8.875" style="27"/>
    <col min="2305" max="2305" width="20.75" style="27" customWidth="1"/>
    <col min="2306" max="2317" width="12.125" style="27" customWidth="1"/>
    <col min="2318" max="2560" width="8.875" style="27"/>
    <col min="2561" max="2561" width="20.75" style="27" customWidth="1"/>
    <col min="2562" max="2573" width="12.125" style="27" customWidth="1"/>
    <col min="2574" max="2816" width="8.875" style="27"/>
    <col min="2817" max="2817" width="20.75" style="27" customWidth="1"/>
    <col min="2818" max="2829" width="12.125" style="27" customWidth="1"/>
    <col min="2830" max="3072" width="8.875" style="27"/>
    <col min="3073" max="3073" width="20.75" style="27" customWidth="1"/>
    <col min="3074" max="3085" width="12.125" style="27" customWidth="1"/>
    <col min="3086" max="3328" width="8.875" style="27"/>
    <col min="3329" max="3329" width="20.75" style="27" customWidth="1"/>
    <col min="3330" max="3341" width="12.125" style="27" customWidth="1"/>
    <col min="3342" max="3584" width="8.875" style="27"/>
    <col min="3585" max="3585" width="20.75" style="27" customWidth="1"/>
    <col min="3586" max="3597" width="12.125" style="27" customWidth="1"/>
    <col min="3598" max="3840" width="8.875" style="27"/>
    <col min="3841" max="3841" width="20.75" style="27" customWidth="1"/>
    <col min="3842" max="3853" width="12.125" style="27" customWidth="1"/>
    <col min="3854" max="4096" width="8.875" style="27"/>
    <col min="4097" max="4097" width="20.75" style="27" customWidth="1"/>
    <col min="4098" max="4109" width="12.125" style="27" customWidth="1"/>
    <col min="4110" max="4352" width="8.875" style="27"/>
    <col min="4353" max="4353" width="20.75" style="27" customWidth="1"/>
    <col min="4354" max="4365" width="12.125" style="27" customWidth="1"/>
    <col min="4366" max="4608" width="8.875" style="27"/>
    <col min="4609" max="4609" width="20.75" style="27" customWidth="1"/>
    <col min="4610" max="4621" width="12.125" style="27" customWidth="1"/>
    <col min="4622" max="4864" width="8.875" style="27"/>
    <col min="4865" max="4865" width="20.75" style="27" customWidth="1"/>
    <col min="4866" max="4877" width="12.125" style="27" customWidth="1"/>
    <col min="4878" max="5120" width="8.875" style="27"/>
    <col min="5121" max="5121" width="20.75" style="27" customWidth="1"/>
    <col min="5122" max="5133" width="12.125" style="27" customWidth="1"/>
    <col min="5134" max="5376" width="8.875" style="27"/>
    <col min="5377" max="5377" width="20.75" style="27" customWidth="1"/>
    <col min="5378" max="5389" width="12.125" style="27" customWidth="1"/>
    <col min="5390" max="5632" width="8.875" style="27"/>
    <col min="5633" max="5633" width="20.75" style="27" customWidth="1"/>
    <col min="5634" max="5645" width="12.125" style="27" customWidth="1"/>
    <col min="5646" max="5888" width="8.875" style="27"/>
    <col min="5889" max="5889" width="20.75" style="27" customWidth="1"/>
    <col min="5890" max="5901" width="12.125" style="27" customWidth="1"/>
    <col min="5902" max="6144" width="8.875" style="27"/>
    <col min="6145" max="6145" width="20.75" style="27" customWidth="1"/>
    <col min="6146" max="6157" width="12.125" style="27" customWidth="1"/>
    <col min="6158" max="6400" width="8.875" style="27"/>
    <col min="6401" max="6401" width="20.75" style="27" customWidth="1"/>
    <col min="6402" max="6413" width="12.125" style="27" customWidth="1"/>
    <col min="6414" max="6656" width="8.875" style="27"/>
    <col min="6657" max="6657" width="20.75" style="27" customWidth="1"/>
    <col min="6658" max="6669" width="12.125" style="27" customWidth="1"/>
    <col min="6670" max="6912" width="8.875" style="27"/>
    <col min="6913" max="6913" width="20.75" style="27" customWidth="1"/>
    <col min="6914" max="6925" width="12.125" style="27" customWidth="1"/>
    <col min="6926" max="7168" width="8.875" style="27"/>
    <col min="7169" max="7169" width="20.75" style="27" customWidth="1"/>
    <col min="7170" max="7181" width="12.125" style="27" customWidth="1"/>
    <col min="7182" max="7424" width="8.875" style="27"/>
    <col min="7425" max="7425" width="20.75" style="27" customWidth="1"/>
    <col min="7426" max="7437" width="12.125" style="27" customWidth="1"/>
    <col min="7438" max="7680" width="8.875" style="27"/>
    <col min="7681" max="7681" width="20.75" style="27" customWidth="1"/>
    <col min="7682" max="7693" width="12.125" style="27" customWidth="1"/>
    <col min="7694" max="7936" width="8.875" style="27"/>
    <col min="7937" max="7937" width="20.75" style="27" customWidth="1"/>
    <col min="7938" max="7949" width="12.125" style="27" customWidth="1"/>
    <col min="7950" max="8192" width="8.875" style="27"/>
    <col min="8193" max="8193" width="20.75" style="27" customWidth="1"/>
    <col min="8194" max="8205" width="12.125" style="27" customWidth="1"/>
    <col min="8206" max="8448" width="8.875" style="27"/>
    <col min="8449" max="8449" width="20.75" style="27" customWidth="1"/>
    <col min="8450" max="8461" width="12.125" style="27" customWidth="1"/>
    <col min="8462" max="8704" width="8.875" style="27"/>
    <col min="8705" max="8705" width="20.75" style="27" customWidth="1"/>
    <col min="8706" max="8717" width="12.125" style="27" customWidth="1"/>
    <col min="8718" max="8960" width="8.875" style="27"/>
    <col min="8961" max="8961" width="20.75" style="27" customWidth="1"/>
    <col min="8962" max="8973" width="12.125" style="27" customWidth="1"/>
    <col min="8974" max="9216" width="8.875" style="27"/>
    <col min="9217" max="9217" width="20.75" style="27" customWidth="1"/>
    <col min="9218" max="9229" width="12.125" style="27" customWidth="1"/>
    <col min="9230" max="9472" width="8.875" style="27"/>
    <col min="9473" max="9473" width="20.75" style="27" customWidth="1"/>
    <col min="9474" max="9485" width="12.125" style="27" customWidth="1"/>
    <col min="9486" max="9728" width="8.875" style="27"/>
    <col min="9729" max="9729" width="20.75" style="27" customWidth="1"/>
    <col min="9730" max="9741" width="12.125" style="27" customWidth="1"/>
    <col min="9742" max="9984" width="8.875" style="27"/>
    <col min="9985" max="9985" width="20.75" style="27" customWidth="1"/>
    <col min="9986" max="9997" width="12.125" style="27" customWidth="1"/>
    <col min="9998" max="10240" width="8.875" style="27"/>
    <col min="10241" max="10241" width="20.75" style="27" customWidth="1"/>
    <col min="10242" max="10253" width="12.125" style="27" customWidth="1"/>
    <col min="10254" max="10496" width="8.875" style="27"/>
    <col min="10497" max="10497" width="20.75" style="27" customWidth="1"/>
    <col min="10498" max="10509" width="12.125" style="27" customWidth="1"/>
    <col min="10510" max="10752" width="8.875" style="27"/>
    <col min="10753" max="10753" width="20.75" style="27" customWidth="1"/>
    <col min="10754" max="10765" width="12.125" style="27" customWidth="1"/>
    <col min="10766" max="11008" width="8.875" style="27"/>
    <col min="11009" max="11009" width="20.75" style="27" customWidth="1"/>
    <col min="11010" max="11021" width="12.125" style="27" customWidth="1"/>
    <col min="11022" max="11264" width="8.875" style="27"/>
    <col min="11265" max="11265" width="20.75" style="27" customWidth="1"/>
    <col min="11266" max="11277" width="12.125" style="27" customWidth="1"/>
    <col min="11278" max="11520" width="8.875" style="27"/>
    <col min="11521" max="11521" width="20.75" style="27" customWidth="1"/>
    <col min="11522" max="11533" width="12.125" style="27" customWidth="1"/>
    <col min="11534" max="11776" width="8.875" style="27"/>
    <col min="11777" max="11777" width="20.75" style="27" customWidth="1"/>
    <col min="11778" max="11789" width="12.125" style="27" customWidth="1"/>
    <col min="11790" max="12032" width="8.875" style="27"/>
    <col min="12033" max="12033" width="20.75" style="27" customWidth="1"/>
    <col min="12034" max="12045" width="12.125" style="27" customWidth="1"/>
    <col min="12046" max="12288" width="8.875" style="27"/>
    <col min="12289" max="12289" width="20.75" style="27" customWidth="1"/>
    <col min="12290" max="12301" width="12.125" style="27" customWidth="1"/>
    <col min="12302" max="12544" width="8.875" style="27"/>
    <col min="12545" max="12545" width="20.75" style="27" customWidth="1"/>
    <col min="12546" max="12557" width="12.125" style="27" customWidth="1"/>
    <col min="12558" max="12800" width="8.875" style="27"/>
    <col min="12801" max="12801" width="20.75" style="27" customWidth="1"/>
    <col min="12802" max="12813" width="12.125" style="27" customWidth="1"/>
    <col min="12814" max="13056" width="8.875" style="27"/>
    <col min="13057" max="13057" width="20.75" style="27" customWidth="1"/>
    <col min="13058" max="13069" width="12.125" style="27" customWidth="1"/>
    <col min="13070" max="13312" width="8.875" style="27"/>
    <col min="13313" max="13313" width="20.75" style="27" customWidth="1"/>
    <col min="13314" max="13325" width="12.125" style="27" customWidth="1"/>
    <col min="13326" max="13568" width="8.875" style="27"/>
    <col min="13569" max="13569" width="20.75" style="27" customWidth="1"/>
    <col min="13570" max="13581" width="12.125" style="27" customWidth="1"/>
    <col min="13582" max="13824" width="8.875" style="27"/>
    <col min="13825" max="13825" width="20.75" style="27" customWidth="1"/>
    <col min="13826" max="13837" width="12.125" style="27" customWidth="1"/>
    <col min="13838" max="14080" width="8.875" style="27"/>
    <col min="14081" max="14081" width="20.75" style="27" customWidth="1"/>
    <col min="14082" max="14093" width="12.125" style="27" customWidth="1"/>
    <col min="14094" max="14336" width="8.875" style="27"/>
    <col min="14337" max="14337" width="20.75" style="27" customWidth="1"/>
    <col min="14338" max="14349" width="12.125" style="27" customWidth="1"/>
    <col min="14350" max="14592" width="8.875" style="27"/>
    <col min="14593" max="14593" width="20.75" style="27" customWidth="1"/>
    <col min="14594" max="14605" width="12.125" style="27" customWidth="1"/>
    <col min="14606" max="14848" width="8.875" style="27"/>
    <col min="14849" max="14849" width="20.75" style="27" customWidth="1"/>
    <col min="14850" max="14861" width="12.125" style="27" customWidth="1"/>
    <col min="14862" max="15104" width="8.875" style="27"/>
    <col min="15105" max="15105" width="20.75" style="27" customWidth="1"/>
    <col min="15106" max="15117" width="12.125" style="27" customWidth="1"/>
    <col min="15118" max="15360" width="8.875" style="27"/>
    <col min="15361" max="15361" width="20.75" style="27" customWidth="1"/>
    <col min="15362" max="15373" width="12.125" style="27" customWidth="1"/>
    <col min="15374" max="15616" width="8.875" style="27"/>
    <col min="15617" max="15617" width="20.75" style="27" customWidth="1"/>
    <col min="15618" max="15629" width="12.125" style="27" customWidth="1"/>
    <col min="15630" max="15872" width="8.875" style="27"/>
    <col min="15873" max="15873" width="20.75" style="27" customWidth="1"/>
    <col min="15874" max="15885" width="12.125" style="27" customWidth="1"/>
    <col min="15886" max="16128" width="8.875" style="27"/>
    <col min="16129" max="16129" width="20.75" style="27" customWidth="1"/>
    <col min="16130" max="16141" width="12.125" style="27" customWidth="1"/>
    <col min="16142" max="16384" width="8.875" style="27"/>
  </cols>
  <sheetData>
    <row r="1" spans="1:14" s="25" customFormat="1" ht="24">
      <c r="A1" s="23" t="s">
        <v>146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4"/>
    </row>
    <row r="2" spans="1:14" ht="16.7" customHeight="1">
      <c r="A2" s="26"/>
      <c r="B2" s="26"/>
      <c r="C2" s="26"/>
      <c r="D2" s="26"/>
      <c r="E2" s="26"/>
      <c r="F2" s="26"/>
      <c r="G2" s="26"/>
      <c r="H2" s="26"/>
      <c r="I2" s="26"/>
      <c r="J2" s="26"/>
      <c r="K2" s="27"/>
      <c r="L2" s="28"/>
      <c r="N2" s="20" t="s">
        <v>688</v>
      </c>
    </row>
    <row r="3" spans="1:14" ht="20.45" customHeight="1">
      <c r="C3" s="27"/>
      <c r="E3" s="27"/>
      <c r="G3" s="27"/>
      <c r="I3" s="27"/>
      <c r="K3" s="27"/>
      <c r="L3" s="28"/>
      <c r="N3" s="21" t="s">
        <v>147</v>
      </c>
    </row>
    <row r="4" spans="1:14" ht="15.75" customHeight="1">
      <c r="C4" s="27"/>
      <c r="E4" s="27"/>
      <c r="G4" s="27"/>
      <c r="I4" s="27"/>
      <c r="K4" s="27"/>
      <c r="L4" s="28"/>
      <c r="N4" s="21" t="s">
        <v>148</v>
      </c>
    </row>
    <row r="5" spans="1:14" ht="21" customHeight="1" thickBot="1">
      <c r="A5" s="29" t="s">
        <v>149</v>
      </c>
      <c r="B5" s="30"/>
      <c r="C5" s="30"/>
      <c r="D5" s="30"/>
      <c r="E5" s="30"/>
      <c r="F5" s="30"/>
      <c r="G5" s="30"/>
      <c r="H5" s="30"/>
      <c r="I5" s="30"/>
      <c r="K5" s="27"/>
      <c r="L5" s="28"/>
      <c r="N5" s="21" t="s">
        <v>150</v>
      </c>
    </row>
    <row r="6" spans="1:14" s="35" customFormat="1" ht="21" customHeight="1">
      <c r="A6" s="31" t="s">
        <v>151</v>
      </c>
      <c r="B6" s="32" t="s">
        <v>152</v>
      </c>
      <c r="C6" s="33"/>
      <c r="D6" s="32" t="s">
        <v>153</v>
      </c>
      <c r="E6" s="33"/>
      <c r="F6" s="32" t="s">
        <v>154</v>
      </c>
      <c r="G6" s="33"/>
      <c r="H6" s="34" t="s">
        <v>155</v>
      </c>
      <c r="I6" s="32"/>
      <c r="J6" s="34" t="s">
        <v>156</v>
      </c>
      <c r="K6" s="32"/>
      <c r="L6" s="34" t="s">
        <v>157</v>
      </c>
      <c r="M6" s="32"/>
      <c r="N6" s="240" t="s">
        <v>158</v>
      </c>
    </row>
    <row r="7" spans="1:14" s="39" customFormat="1" ht="19.5" customHeight="1" thickBot="1">
      <c r="A7" s="36"/>
      <c r="B7" s="37" t="s">
        <v>159</v>
      </c>
      <c r="C7" s="38" t="s">
        <v>160</v>
      </c>
      <c r="D7" s="37" t="s">
        <v>159</v>
      </c>
      <c r="E7" s="38" t="s">
        <v>160</v>
      </c>
      <c r="F7" s="37" t="s">
        <v>159</v>
      </c>
      <c r="G7" s="38" t="s">
        <v>160</v>
      </c>
      <c r="H7" s="37" t="s">
        <v>159</v>
      </c>
      <c r="I7" s="38" t="s">
        <v>160</v>
      </c>
      <c r="J7" s="37" t="s">
        <v>159</v>
      </c>
      <c r="K7" s="38" t="s">
        <v>160</v>
      </c>
      <c r="L7" s="37" t="s">
        <v>159</v>
      </c>
      <c r="M7" s="38" t="s">
        <v>160</v>
      </c>
      <c r="N7" s="238"/>
    </row>
    <row r="8" spans="1:14" s="44" customFormat="1" ht="15.75" customHeight="1" thickBot="1">
      <c r="A8" s="241" t="s">
        <v>161</v>
      </c>
      <c r="B8" s="271">
        <f t="shared" ref="B8:B16" si="0">SUM(D8,F8,H8,J8,L8)</f>
        <v>81375</v>
      </c>
      <c r="C8" s="41">
        <f>SUM(E8,G8,I8,K8,M8)</f>
        <v>0</v>
      </c>
      <c r="D8" s="40">
        <f>宮崎市・東諸県郡・西都市・日南市・串間市!G31</f>
        <v>0</v>
      </c>
      <c r="E8" s="42">
        <f>宮崎市・東諸県郡・西都市・日南市・串間市!H32</f>
        <v>0</v>
      </c>
      <c r="F8" s="40">
        <f>宮崎市・東諸県郡・西都市・日南市・串間市!M31</f>
        <v>1598</v>
      </c>
      <c r="G8" s="41">
        <f>宮崎市・東諸県郡・西都市・日南市・串間市!N32</f>
        <v>0</v>
      </c>
      <c r="H8" s="40">
        <f>宮崎市・東諸県郡・西都市・日南市・串間市!S31</f>
        <v>5800</v>
      </c>
      <c r="I8" s="41">
        <f>宮崎市・東諸県郡・西都市・日南市・串間市!T32</f>
        <v>0</v>
      </c>
      <c r="J8" s="40">
        <f>宮崎市・東諸県郡・西都市・日南市・串間市!AE31</f>
        <v>73977</v>
      </c>
      <c r="K8" s="41">
        <f>宮崎市・東諸県郡・西都市・日南市・串間市!AF32</f>
        <v>0</v>
      </c>
      <c r="L8" s="40">
        <f>宮崎市・東諸県郡・西都市・日南市・串間市!AK31</f>
        <v>0</v>
      </c>
      <c r="M8" s="41">
        <f>宮崎市・東諸県郡・西都市・日南市・串間市!AL32</f>
        <v>0</v>
      </c>
      <c r="N8" s="43">
        <f>SUM(宮崎市・東諸県郡・西都市・日南市・串間市!AP31:AU31)</f>
        <v>0</v>
      </c>
    </row>
    <row r="9" spans="1:14" s="44" customFormat="1" ht="15.75" customHeight="1" thickBot="1">
      <c r="A9" s="50" t="s">
        <v>162</v>
      </c>
      <c r="B9" s="51">
        <f>B8</f>
        <v>81375</v>
      </c>
      <c r="C9" s="51">
        <f t="shared" ref="C9:M9" si="1">C8</f>
        <v>0</v>
      </c>
      <c r="D9" s="51">
        <f t="shared" si="1"/>
        <v>0</v>
      </c>
      <c r="E9" s="51">
        <f t="shared" si="1"/>
        <v>0</v>
      </c>
      <c r="F9" s="51">
        <f t="shared" si="1"/>
        <v>1598</v>
      </c>
      <c r="G9" s="51">
        <f t="shared" si="1"/>
        <v>0</v>
      </c>
      <c r="H9" s="51">
        <f t="shared" si="1"/>
        <v>5800</v>
      </c>
      <c r="I9" s="51">
        <f t="shared" si="1"/>
        <v>0</v>
      </c>
      <c r="J9" s="51">
        <f t="shared" si="1"/>
        <v>73977</v>
      </c>
      <c r="K9" s="51">
        <f t="shared" si="1"/>
        <v>0</v>
      </c>
      <c r="L9" s="51">
        <f t="shared" si="1"/>
        <v>0</v>
      </c>
      <c r="M9" s="235">
        <f t="shared" si="1"/>
        <v>0</v>
      </c>
      <c r="N9" s="163">
        <f>N8</f>
        <v>0</v>
      </c>
    </row>
    <row r="10" spans="1:14" s="44" customFormat="1" ht="15.75" customHeight="1">
      <c r="A10" s="60" t="s">
        <v>163</v>
      </c>
      <c r="B10" s="272">
        <f t="shared" si="0"/>
        <v>4958</v>
      </c>
      <c r="C10" s="46">
        <f>SUM(E10,G10,I10,K10,M10)</f>
        <v>0</v>
      </c>
      <c r="D10" s="45">
        <f>宮崎市・東諸県郡・西都市・日南市・串間市!G36</f>
        <v>0</v>
      </c>
      <c r="E10" s="47">
        <f>宮崎市・東諸県郡・西都市・日南市・串間市!H37</f>
        <v>0</v>
      </c>
      <c r="F10" s="45">
        <f>宮崎市・東諸県郡・西都市・日南市・串間市!M36</f>
        <v>0</v>
      </c>
      <c r="G10" s="46">
        <f>宮崎市・東諸県郡・西都市・日南市・串間市!N37</f>
        <v>0</v>
      </c>
      <c r="H10" s="45">
        <f>宮崎市・東諸県郡・西都市・日南市・串間市!S36</f>
        <v>0</v>
      </c>
      <c r="I10" s="46">
        <f>宮崎市・東諸県郡・西都市・日南市・串間市!T37</f>
        <v>0</v>
      </c>
      <c r="J10" s="45">
        <f>宮崎市・東諸県郡・西都市・日南市・串間市!AE36</f>
        <v>4958</v>
      </c>
      <c r="K10" s="46">
        <f>宮崎市・東諸県郡・西都市・日南市・串間市!AF37</f>
        <v>0</v>
      </c>
      <c r="L10" s="45">
        <f>宮崎市・東諸県郡・西都市・日南市・串間市!AK36</f>
        <v>0</v>
      </c>
      <c r="M10" s="46">
        <f>宮崎市・東諸県郡・西都市・日南市・串間市!AL37</f>
        <v>0</v>
      </c>
      <c r="N10" s="48">
        <f>SUM(宮崎市・東諸県郡・西都市・日南市・串間市!AP36:AU36)</f>
        <v>0</v>
      </c>
    </row>
    <row r="11" spans="1:14" s="44" customFormat="1" ht="15.75" customHeight="1">
      <c r="A11" s="60" t="s">
        <v>164</v>
      </c>
      <c r="B11" s="272">
        <f t="shared" si="0"/>
        <v>7282</v>
      </c>
      <c r="C11" s="46">
        <f>SUM(E11,G11,I11,K11,M11)</f>
        <v>0</v>
      </c>
      <c r="D11" s="45">
        <f>宮崎市・東諸県郡・西都市・日南市・串間市!G42</f>
        <v>0</v>
      </c>
      <c r="E11" s="47">
        <f>宮崎市・東諸県郡・西都市・日南市・串間市!H43</f>
        <v>0</v>
      </c>
      <c r="F11" s="45">
        <f>宮崎市・東諸県郡・西都市・日南市・串間市!M42</f>
        <v>0</v>
      </c>
      <c r="G11" s="46">
        <f>宮崎市・東諸県郡・西都市・日南市・串間市!N43</f>
        <v>0</v>
      </c>
      <c r="H11" s="45">
        <f>宮崎市・東諸県郡・西都市・日南市・串間市!S42</f>
        <v>0</v>
      </c>
      <c r="I11" s="46">
        <f>宮崎市・東諸県郡・西都市・日南市・串間市!T43</f>
        <v>0</v>
      </c>
      <c r="J11" s="45">
        <f>宮崎市・東諸県郡・西都市・日南市・串間市!AE42</f>
        <v>7282</v>
      </c>
      <c r="K11" s="46">
        <f>宮崎市・東諸県郡・西都市・日南市・串間市!AF43</f>
        <v>0</v>
      </c>
      <c r="L11" s="45">
        <f>宮崎市・東諸県郡・西都市・日南市・串間市!AK42</f>
        <v>0</v>
      </c>
      <c r="M11" s="46">
        <f>宮崎市・東諸県郡・西都市・日南市・串間市!AL43</f>
        <v>0</v>
      </c>
      <c r="N11" s="48">
        <f>SUM(宮崎市・東諸県郡・西都市・日南市・串間市!AP42:AU42)</f>
        <v>0</v>
      </c>
    </row>
    <row r="12" spans="1:14" s="44" customFormat="1" ht="15.75" customHeight="1">
      <c r="A12" s="60" t="s">
        <v>165</v>
      </c>
      <c r="B12" s="272">
        <f t="shared" si="0"/>
        <v>11225</v>
      </c>
      <c r="C12" s="46">
        <f t="shared" ref="C12:C13" si="2">SUM(E12,G12,I12,K12,M12)</f>
        <v>0</v>
      </c>
      <c r="D12" s="45">
        <f>宮崎市・東諸県郡・西都市・日南市・串間市!G49</f>
        <v>0</v>
      </c>
      <c r="E12" s="47">
        <f>宮崎市・東諸県郡・西都市・日南市・串間市!H50</f>
        <v>0</v>
      </c>
      <c r="F12" s="45">
        <f>宮崎市・東諸県郡・西都市・日南市・串間市!M49</f>
        <v>0</v>
      </c>
      <c r="G12" s="46">
        <f>宮崎市・東諸県郡・西都市・日南市・串間市!N50</f>
        <v>0</v>
      </c>
      <c r="H12" s="45">
        <f>宮崎市・東諸県郡・西都市・日南市・串間市!S49</f>
        <v>0</v>
      </c>
      <c r="I12" s="46">
        <f>宮崎市・東諸県郡・西都市・日南市・串間市!T50</f>
        <v>0</v>
      </c>
      <c r="J12" s="45">
        <f>宮崎市・東諸県郡・西都市・日南市・串間市!AE49</f>
        <v>11225</v>
      </c>
      <c r="K12" s="46">
        <f>宮崎市・東諸県郡・西都市・日南市・串間市!AF50</f>
        <v>0</v>
      </c>
      <c r="L12" s="45">
        <f>宮崎市・東諸県郡・西都市・日南市・串間市!AK49</f>
        <v>0</v>
      </c>
      <c r="M12" s="46">
        <f>宮崎市・東諸県郡・西都市・日南市・串間市!AL50</f>
        <v>0</v>
      </c>
      <c r="N12" s="48">
        <f>SUM(宮崎市・東諸県郡・西都市・日南市・串間市!AP49:AU49)</f>
        <v>0</v>
      </c>
    </row>
    <row r="13" spans="1:14" s="44" customFormat="1" ht="15.75" customHeight="1" thickBot="1">
      <c r="A13" s="60" t="s">
        <v>166</v>
      </c>
      <c r="B13" s="272">
        <f t="shared" si="0"/>
        <v>3502</v>
      </c>
      <c r="C13" s="46">
        <f t="shared" si="2"/>
        <v>0</v>
      </c>
      <c r="D13" s="45">
        <f>宮崎市・東諸県郡・西都市・日南市・串間市!G55</f>
        <v>0</v>
      </c>
      <c r="E13" s="49">
        <f>宮崎市・東諸県郡・西都市・日南市・串間市!H56</f>
        <v>0</v>
      </c>
      <c r="F13" s="45">
        <f>宮崎市・東諸県郡・西都市・日南市・串間市!M55</f>
        <v>0</v>
      </c>
      <c r="G13" s="46">
        <f>宮崎市・東諸県郡・西都市・日南市・串間市!N56</f>
        <v>0</v>
      </c>
      <c r="H13" s="45">
        <f>宮崎市・東諸県郡・西都市・日南市・串間市!S55</f>
        <v>0</v>
      </c>
      <c r="I13" s="46">
        <f>宮崎市・東諸県郡・西都市・日南市・串間市!T56</f>
        <v>0</v>
      </c>
      <c r="J13" s="45">
        <f>宮崎市・東諸県郡・西都市・日南市・串間市!AE55</f>
        <v>3502</v>
      </c>
      <c r="K13" s="46">
        <f>宮崎市・東諸県郡・西都市・日南市・串間市!AF56</f>
        <v>0</v>
      </c>
      <c r="L13" s="45">
        <f>宮崎市・東諸県郡・西都市・日南市・串間市!AK55</f>
        <v>0</v>
      </c>
      <c r="M13" s="46">
        <f>宮崎市・東諸県郡・西都市・日南市・串間市!AL56</f>
        <v>0</v>
      </c>
      <c r="N13" s="48">
        <f>SUM(宮崎市・東諸県郡・西都市・日南市・串間市!AP55:AU55)</f>
        <v>0</v>
      </c>
    </row>
    <row r="14" spans="1:14" s="44" customFormat="1" ht="15.75" customHeight="1" thickBot="1">
      <c r="A14" s="50" t="s">
        <v>167</v>
      </c>
      <c r="B14" s="51">
        <f>SUM(B10:B13)</f>
        <v>26967</v>
      </c>
      <c r="C14" s="51">
        <f t="shared" ref="C14:M14" si="3">SUM(C10:C13)</f>
        <v>0</v>
      </c>
      <c r="D14" s="51">
        <f t="shared" si="3"/>
        <v>0</v>
      </c>
      <c r="E14" s="51">
        <f t="shared" si="3"/>
        <v>0</v>
      </c>
      <c r="F14" s="51">
        <f t="shared" si="3"/>
        <v>0</v>
      </c>
      <c r="G14" s="51">
        <f t="shared" si="3"/>
        <v>0</v>
      </c>
      <c r="H14" s="51">
        <f t="shared" si="3"/>
        <v>0</v>
      </c>
      <c r="I14" s="51">
        <f t="shared" si="3"/>
        <v>0</v>
      </c>
      <c r="J14" s="51">
        <f t="shared" si="3"/>
        <v>26967</v>
      </c>
      <c r="K14" s="51">
        <f t="shared" si="3"/>
        <v>0</v>
      </c>
      <c r="L14" s="51">
        <f t="shared" si="3"/>
        <v>0</v>
      </c>
      <c r="M14" s="235">
        <f t="shared" si="3"/>
        <v>0</v>
      </c>
      <c r="N14" s="163">
        <f t="shared" ref="N14" si="4">SUM(N10:N13)</f>
        <v>0</v>
      </c>
    </row>
    <row r="15" spans="1:14" s="44" customFormat="1" ht="15.75" customHeight="1">
      <c r="A15" s="60" t="s">
        <v>168</v>
      </c>
      <c r="B15" s="272">
        <f t="shared" si="0"/>
        <v>28423</v>
      </c>
      <c r="C15" s="46">
        <f t="shared" ref="C15:C16" si="5">SUM(E15,G15,I15,K15,M15)</f>
        <v>0</v>
      </c>
      <c r="D15" s="45">
        <f>都城市・北諸県郡・小林市・えびの市・西諸県郡!G26</f>
        <v>0</v>
      </c>
      <c r="E15" s="47">
        <f>都城市・北諸県郡・小林市・えびの市・西諸県郡!H27</f>
        <v>0</v>
      </c>
      <c r="F15" s="45">
        <f>都城市・北諸県郡・小林市・えびの市・西諸県郡!M26</f>
        <v>2458</v>
      </c>
      <c r="G15" s="46">
        <f>都城市・北諸県郡・小林市・えびの市・西諸県郡!N27</f>
        <v>0</v>
      </c>
      <c r="H15" s="45">
        <f>都城市・北諸県郡・小林市・えびの市・西諸県郡!S26</f>
        <v>3690</v>
      </c>
      <c r="I15" s="46">
        <f>都城市・北諸県郡・小林市・えびの市・西諸県郡!T27</f>
        <v>0</v>
      </c>
      <c r="J15" s="45">
        <f>都城市・北諸県郡・小林市・えびの市・西諸県郡!Y26</f>
        <v>22275</v>
      </c>
      <c r="K15" s="46">
        <f>都城市・北諸県郡・小林市・えびの市・西諸県郡!Z27</f>
        <v>0</v>
      </c>
      <c r="L15" s="45">
        <f>都城市・北諸県郡・小林市・えびの市・西諸県郡!AE26</f>
        <v>0</v>
      </c>
      <c r="M15" s="46">
        <f>都城市・北諸県郡・小林市・えびの市・西諸県郡!AF27</f>
        <v>0</v>
      </c>
      <c r="N15" s="48">
        <f>SUM(都城市・北諸県郡・小林市・えびの市・西諸県郡!AP26:AS26)</f>
        <v>0</v>
      </c>
    </row>
    <row r="16" spans="1:14" s="44" customFormat="1" ht="15.75" customHeight="1" thickBot="1">
      <c r="A16" s="61" t="s">
        <v>169</v>
      </c>
      <c r="B16" s="273">
        <f t="shared" si="0"/>
        <v>3958</v>
      </c>
      <c r="C16" s="46">
        <f t="shared" si="5"/>
        <v>0</v>
      </c>
      <c r="D16" s="45">
        <f>都城市・北諸県郡・小林市・えびの市・西諸県郡!G32</f>
        <v>0</v>
      </c>
      <c r="E16" s="47">
        <f>都城市・北諸県郡・小林市・えびの市・西諸県郡!H33</f>
        <v>0</v>
      </c>
      <c r="F16" s="45">
        <f>都城市・北諸県郡・小林市・えびの市・西諸県郡!M32</f>
        <v>0</v>
      </c>
      <c r="G16" s="46">
        <f>都城市・北諸県郡・小林市・えびの市・西諸県郡!N33</f>
        <v>0</v>
      </c>
      <c r="H16" s="45">
        <f>都城市・北諸県郡・小林市・えびの市・西諸県郡!S32</f>
        <v>570</v>
      </c>
      <c r="I16" s="46">
        <f>都城市・北諸県郡・小林市・えびの市・西諸県郡!T33</f>
        <v>0</v>
      </c>
      <c r="J16" s="45">
        <f>都城市・北諸県郡・小林市・えびの市・西諸県郡!Y32</f>
        <v>3388</v>
      </c>
      <c r="K16" s="46">
        <f>都城市・北諸県郡・小林市・えびの市・西諸県郡!Z33</f>
        <v>0</v>
      </c>
      <c r="L16" s="45">
        <f>都城市・北諸県郡・小林市・えびの市・西諸県郡!AE32</f>
        <v>0</v>
      </c>
      <c r="M16" s="46">
        <f>都城市・北諸県郡・小林市・えびの市・西諸県郡!AF33</f>
        <v>0</v>
      </c>
      <c r="N16" s="48">
        <f>SUM(都城市・北諸県郡・小林市・えびの市・西諸県郡!AP32:AS32)</f>
        <v>0</v>
      </c>
    </row>
    <row r="17" spans="1:14" s="52" customFormat="1" ht="20.45" customHeight="1" thickBot="1">
      <c r="A17" s="50" t="s">
        <v>170</v>
      </c>
      <c r="B17" s="51">
        <f>SUM(B15:B16)</f>
        <v>32381</v>
      </c>
      <c r="C17" s="51">
        <f t="shared" ref="C17:M17" si="6">SUM(C15:C16)</f>
        <v>0</v>
      </c>
      <c r="D17" s="51">
        <f t="shared" si="6"/>
        <v>0</v>
      </c>
      <c r="E17" s="51">
        <f t="shared" si="6"/>
        <v>0</v>
      </c>
      <c r="F17" s="51">
        <f t="shared" si="6"/>
        <v>2458</v>
      </c>
      <c r="G17" s="51">
        <f t="shared" si="6"/>
        <v>0</v>
      </c>
      <c r="H17" s="51">
        <f t="shared" si="6"/>
        <v>4260</v>
      </c>
      <c r="I17" s="51">
        <f t="shared" si="6"/>
        <v>0</v>
      </c>
      <c r="J17" s="51">
        <f t="shared" si="6"/>
        <v>25663</v>
      </c>
      <c r="K17" s="51">
        <f t="shared" si="6"/>
        <v>0</v>
      </c>
      <c r="L17" s="51">
        <f t="shared" si="6"/>
        <v>0</v>
      </c>
      <c r="M17" s="235">
        <f t="shared" si="6"/>
        <v>0</v>
      </c>
      <c r="N17" s="163">
        <f t="shared" ref="N17" si="7">SUM(N15:N16)</f>
        <v>0</v>
      </c>
    </row>
    <row r="18" spans="1:14" s="44" customFormat="1" ht="15.75" customHeight="1">
      <c r="A18" s="63" t="s">
        <v>171</v>
      </c>
      <c r="B18" s="272">
        <f t="shared" ref="B18:B20" si="8">SUM(D18,F18,H18,J18,L18)</f>
        <v>8481</v>
      </c>
      <c r="C18" s="46">
        <f t="shared" ref="C18:C20" si="9">SUM(E18,G18,I18,K18,M18)</f>
        <v>0</v>
      </c>
      <c r="D18" s="40">
        <f>都城市・北諸県郡・小林市・えびの市・西諸県郡!G43</f>
        <v>0</v>
      </c>
      <c r="E18" s="53">
        <f>都城市・北諸県郡・小林市・えびの市・西諸県郡!H44</f>
        <v>0</v>
      </c>
      <c r="F18" s="40">
        <f>都城市・北諸県郡・小林市・えびの市・西諸県郡!M43</f>
        <v>0</v>
      </c>
      <c r="G18" s="40">
        <f>都城市・北諸県郡・小林市・えびの市・西諸県郡!N44</f>
        <v>0</v>
      </c>
      <c r="H18" s="40">
        <f>都城市・北諸県郡・小林市・えびの市・西諸県郡!S43</f>
        <v>800</v>
      </c>
      <c r="I18" s="40">
        <f>都城市・北諸県郡・小林市・えびの市・西諸県郡!T44</f>
        <v>0</v>
      </c>
      <c r="J18" s="40">
        <f>都城市・北諸県郡・小林市・えびの市・西諸県郡!Y43</f>
        <v>7681</v>
      </c>
      <c r="K18" s="40">
        <f>都城市・北諸県郡・小林市・えびの市・西諸県郡!Z44</f>
        <v>0</v>
      </c>
      <c r="L18" s="40">
        <f>都城市・北諸県郡・小林市・えびの市・西諸県郡!AE43</f>
        <v>0</v>
      </c>
      <c r="M18" s="41">
        <f>都城市・北諸県郡・小林市・えびの市・西諸県郡!AF44</f>
        <v>0</v>
      </c>
      <c r="N18" s="43">
        <f>SUM(都城市・北諸県郡・小林市・えびの市・西諸県郡!AP43:AS43)</f>
        <v>0</v>
      </c>
    </row>
    <row r="19" spans="1:14" s="44" customFormat="1" ht="15.75" customHeight="1">
      <c r="A19" s="63" t="s">
        <v>172</v>
      </c>
      <c r="B19" s="272">
        <f t="shared" si="8"/>
        <v>3709</v>
      </c>
      <c r="C19" s="46">
        <f t="shared" si="9"/>
        <v>0</v>
      </c>
      <c r="D19" s="45">
        <f>都城市・北諸県郡・小林市・えびの市・西諸県郡!G50</f>
        <v>0</v>
      </c>
      <c r="E19" s="49">
        <f>都城市・北諸県郡・小林市・えびの市・西諸県郡!H51</f>
        <v>0</v>
      </c>
      <c r="F19" s="45">
        <f>都城市・北諸県郡・小林市・えびの市・西諸県郡!M50</f>
        <v>56</v>
      </c>
      <c r="G19" s="45">
        <f>都城市・北諸県郡・小林市・えびの市・西諸県郡!N51</f>
        <v>0</v>
      </c>
      <c r="H19" s="45">
        <f>都城市・北諸県郡・小林市・えびの市・西諸県郡!S50</f>
        <v>130</v>
      </c>
      <c r="I19" s="45">
        <f>都城市・北諸県郡・小林市・えびの市・西諸県郡!T51</f>
        <v>0</v>
      </c>
      <c r="J19" s="45">
        <f>都城市・北諸県郡・小林市・えびの市・西諸県郡!Y50</f>
        <v>3523</v>
      </c>
      <c r="K19" s="45">
        <f>都城市・北諸県郡・小林市・えびの市・西諸県郡!Z51</f>
        <v>0</v>
      </c>
      <c r="L19" s="45">
        <f>都城市・北諸県郡・小林市・えびの市・西諸県郡!AE50</f>
        <v>0</v>
      </c>
      <c r="M19" s="46">
        <f>都城市・北諸県郡・小林市・えびの市・西諸県郡!AF51</f>
        <v>0</v>
      </c>
      <c r="N19" s="48">
        <f>SUM(都城市・北諸県郡・小林市・えびの市・西諸県郡!AP50:AS50)</f>
        <v>0</v>
      </c>
    </row>
    <row r="20" spans="1:14" s="44" customFormat="1" ht="15.75" customHeight="1" thickBot="1">
      <c r="A20" s="63" t="s">
        <v>173</v>
      </c>
      <c r="B20" s="272">
        <f t="shared" si="8"/>
        <v>1600</v>
      </c>
      <c r="C20" s="46">
        <f t="shared" si="9"/>
        <v>0</v>
      </c>
      <c r="D20" s="40">
        <f>都城市・北諸県郡・小林市・えびの市・西諸県郡!G55</f>
        <v>0</v>
      </c>
      <c r="E20" s="42">
        <f>都城市・北諸県郡・小林市・えびの市・西諸県郡!H56</f>
        <v>0</v>
      </c>
      <c r="F20" s="40">
        <f>都城市・北諸県郡・小林市・えびの市・西諸県郡!M55</f>
        <v>0</v>
      </c>
      <c r="G20" s="41">
        <f>都城市・北諸県郡・小林市・えびの市・西諸県郡!N56</f>
        <v>0</v>
      </c>
      <c r="H20" s="40">
        <f>都城市・北諸県郡・小林市・えびの市・西諸県郡!S55</f>
        <v>60</v>
      </c>
      <c r="I20" s="41">
        <f>都城市・北諸県郡・小林市・えびの市・西諸県郡!T56</f>
        <v>0</v>
      </c>
      <c r="J20" s="40">
        <f>都城市・北諸県郡・小林市・えびの市・西諸県郡!Y55</f>
        <v>1540</v>
      </c>
      <c r="K20" s="41">
        <f>都城市・北諸県郡・小林市・えびの市・西諸県郡!Z56</f>
        <v>0</v>
      </c>
      <c r="L20" s="40">
        <f>都城市・北諸県郡・小林市・えびの市・西諸県郡!AE55</f>
        <v>0</v>
      </c>
      <c r="M20" s="41">
        <f>都城市・北諸県郡・小林市・えびの市・西諸県郡!AF56</f>
        <v>0</v>
      </c>
      <c r="N20" s="43">
        <f>SUM(都城市・北諸県郡・小林市・えびの市・西諸県郡!AP55:AS55)</f>
        <v>0</v>
      </c>
    </row>
    <row r="21" spans="1:14" s="52" customFormat="1" ht="20.45" customHeight="1" thickBot="1">
      <c r="A21" s="50" t="s">
        <v>174</v>
      </c>
      <c r="B21" s="51">
        <f>SUM(B18:B20)</f>
        <v>13790</v>
      </c>
      <c r="C21" s="51">
        <f t="shared" ref="C21:M21" si="10">SUM(C18:C20)</f>
        <v>0</v>
      </c>
      <c r="D21" s="51">
        <f t="shared" si="10"/>
        <v>0</v>
      </c>
      <c r="E21" s="51">
        <f t="shared" si="10"/>
        <v>0</v>
      </c>
      <c r="F21" s="51">
        <f t="shared" si="10"/>
        <v>56</v>
      </c>
      <c r="G21" s="51">
        <f t="shared" si="10"/>
        <v>0</v>
      </c>
      <c r="H21" s="51">
        <f t="shared" si="10"/>
        <v>990</v>
      </c>
      <c r="I21" s="51">
        <f t="shared" si="10"/>
        <v>0</v>
      </c>
      <c r="J21" s="51">
        <f t="shared" si="10"/>
        <v>12744</v>
      </c>
      <c r="K21" s="51">
        <f t="shared" si="10"/>
        <v>0</v>
      </c>
      <c r="L21" s="51">
        <f t="shared" si="10"/>
        <v>0</v>
      </c>
      <c r="M21" s="235">
        <f t="shared" si="10"/>
        <v>0</v>
      </c>
      <c r="N21" s="163">
        <f t="shared" ref="N21" si="11">SUM(N18:N20)</f>
        <v>0</v>
      </c>
    </row>
    <row r="22" spans="1:14" s="44" customFormat="1" ht="15.75" customHeight="1">
      <c r="A22" s="62" t="s">
        <v>175</v>
      </c>
      <c r="B22" s="274">
        <f t="shared" ref="B22:B26" si="12">SUM(D22,F22,H22,J22,L22)</f>
        <v>16780</v>
      </c>
      <c r="C22" s="46">
        <f t="shared" ref="C22:C26" si="13">SUM(E22,G22,I22,K22,M22)</f>
        <v>0</v>
      </c>
      <c r="D22" s="40">
        <f>延岡市・東臼杵郡・西臼杵郡・児湯郡・日向市!G18</f>
        <v>0</v>
      </c>
      <c r="E22" s="53">
        <f>延岡市・東臼杵郡・西臼杵郡・児湯郡・日向市!H19</f>
        <v>0</v>
      </c>
      <c r="F22" s="40">
        <f>延岡市・東臼杵郡・西臼杵郡・児湯郡・日向市!M18</f>
        <v>5557</v>
      </c>
      <c r="G22" s="40">
        <f>延岡市・東臼杵郡・西臼杵郡・児湯郡・日向市!N19</f>
        <v>0</v>
      </c>
      <c r="H22" s="40">
        <f>延岡市・東臼杵郡・西臼杵郡・児湯郡・日向市!S18</f>
        <v>2800</v>
      </c>
      <c r="I22" s="40">
        <f>延岡市・東臼杵郡・西臼杵郡・児湯郡・日向市!T19</f>
        <v>0</v>
      </c>
      <c r="J22" s="40">
        <f>延岡市・東臼杵郡・西臼杵郡・児湯郡・日向市!Y18</f>
        <v>8423</v>
      </c>
      <c r="K22" s="40">
        <f>延岡市・東臼杵郡・西臼杵郡・児湯郡・日向市!Z19</f>
        <v>0</v>
      </c>
      <c r="L22" s="40">
        <f>延岡市・東臼杵郡・西臼杵郡・児湯郡・日向市!AE18</f>
        <v>0</v>
      </c>
      <c r="M22" s="236">
        <f>延岡市・東臼杵郡・西臼杵郡・児湯郡・日向市!AF19</f>
        <v>0</v>
      </c>
      <c r="N22" s="43">
        <f>SUM(延岡市・東臼杵郡・西臼杵郡・児湯郡・日向市!AP18:AT18)</f>
        <v>0</v>
      </c>
    </row>
    <row r="23" spans="1:14" s="44" customFormat="1" ht="15.75" customHeight="1">
      <c r="A23" s="60" t="s">
        <v>176</v>
      </c>
      <c r="B23" s="272">
        <f t="shared" si="12"/>
        <v>3560</v>
      </c>
      <c r="C23" s="46">
        <f t="shared" si="13"/>
        <v>0</v>
      </c>
      <c r="D23" s="40">
        <f>延岡市・東臼杵郡・西臼杵郡・児湯郡・日向市!G27</f>
        <v>0</v>
      </c>
      <c r="E23" s="53">
        <f>延岡市・東臼杵郡・西臼杵郡・児湯郡・日向市!H28</f>
        <v>0</v>
      </c>
      <c r="F23" s="40">
        <f>延岡市・東臼杵郡・西臼杵郡・児湯郡・日向市!M27</f>
        <v>0</v>
      </c>
      <c r="G23" s="40">
        <f>延岡市・東臼杵郡・西臼杵郡・児湯郡・日向市!N28</f>
        <v>0</v>
      </c>
      <c r="H23" s="40">
        <f>延岡市・東臼杵郡・西臼杵郡・児湯郡・日向市!S27</f>
        <v>0</v>
      </c>
      <c r="I23" s="40">
        <f>延岡市・東臼杵郡・西臼杵郡・児湯郡・日向市!T28</f>
        <v>0</v>
      </c>
      <c r="J23" s="40">
        <f>延岡市・東臼杵郡・西臼杵郡・児湯郡・日向市!Y27</f>
        <v>3560</v>
      </c>
      <c r="K23" s="40">
        <f>延岡市・東臼杵郡・西臼杵郡・児湯郡・日向市!Z28</f>
        <v>0</v>
      </c>
      <c r="L23" s="40">
        <f>延岡市・東臼杵郡・西臼杵郡・児湯郡・日向市!AE27</f>
        <v>0</v>
      </c>
      <c r="M23" s="41">
        <f>延岡市・東臼杵郡・西臼杵郡・児湯郡・日向市!AF28</f>
        <v>0</v>
      </c>
      <c r="N23" s="43">
        <f>SUM(延岡市・東臼杵郡・西臼杵郡・児湯郡・日向市!AP27:AS27)</f>
        <v>0</v>
      </c>
    </row>
    <row r="24" spans="1:14" s="44" customFormat="1" ht="15.75" customHeight="1">
      <c r="A24" s="60" t="s">
        <v>177</v>
      </c>
      <c r="B24" s="272">
        <f t="shared" si="12"/>
        <v>4025</v>
      </c>
      <c r="C24" s="46">
        <f t="shared" si="13"/>
        <v>0</v>
      </c>
      <c r="D24" s="40">
        <f>延岡市・東臼杵郡・西臼杵郡・児湯郡・日向市!G32</f>
        <v>0</v>
      </c>
      <c r="E24" s="53">
        <f>延岡市・東臼杵郡・西臼杵郡・児湯郡・日向市!H33</f>
        <v>0</v>
      </c>
      <c r="F24" s="40">
        <f>延岡市・東臼杵郡・西臼杵郡・児湯郡・日向市!M32</f>
        <v>0</v>
      </c>
      <c r="G24" s="40">
        <f>延岡市・東臼杵郡・西臼杵郡・児湯郡・日向市!N33</f>
        <v>0</v>
      </c>
      <c r="H24" s="40">
        <f>延岡市・東臼杵郡・西臼杵郡・児湯郡・日向市!S32</f>
        <v>240</v>
      </c>
      <c r="I24" s="40">
        <f>延岡市・東臼杵郡・西臼杵郡・児湯郡・日向市!T33</f>
        <v>0</v>
      </c>
      <c r="J24" s="40">
        <f>延岡市・東臼杵郡・西臼杵郡・児湯郡・日向市!Y32</f>
        <v>3785</v>
      </c>
      <c r="K24" s="40">
        <f>延岡市・東臼杵郡・西臼杵郡・児湯郡・日向市!Z33</f>
        <v>0</v>
      </c>
      <c r="L24" s="40">
        <f>延岡市・東臼杵郡・西臼杵郡・児湯郡・日向市!AE32</f>
        <v>0</v>
      </c>
      <c r="M24" s="41">
        <f>延岡市・東臼杵郡・西臼杵郡・児湯郡・日向市!AF33</f>
        <v>0</v>
      </c>
      <c r="N24" s="43">
        <f>SUM(延岡市・東臼杵郡・西臼杵郡・児湯郡・日向市!AP32:AS32)</f>
        <v>0</v>
      </c>
    </row>
    <row r="25" spans="1:14" s="44" customFormat="1" ht="15.75" customHeight="1">
      <c r="A25" s="60" t="s">
        <v>178</v>
      </c>
      <c r="B25" s="272">
        <f t="shared" si="12"/>
        <v>14660</v>
      </c>
      <c r="C25" s="46">
        <f t="shared" si="13"/>
        <v>0</v>
      </c>
      <c r="D25" s="40">
        <f>延岡市・東臼杵郡・西臼杵郡・児湯郡・日向市!G43</f>
        <v>0</v>
      </c>
      <c r="E25" s="53">
        <f>延岡市・東臼杵郡・西臼杵郡・児湯郡・日向市!H44</f>
        <v>0</v>
      </c>
      <c r="F25" s="40">
        <f>延岡市・東臼杵郡・西臼杵郡・児湯郡・日向市!M43</f>
        <v>0</v>
      </c>
      <c r="G25" s="40">
        <f>延岡市・東臼杵郡・西臼杵郡・児湯郡・日向市!N44</f>
        <v>0</v>
      </c>
      <c r="H25" s="40">
        <f>延岡市・東臼杵郡・西臼杵郡・児湯郡・日向市!S43</f>
        <v>360</v>
      </c>
      <c r="I25" s="40">
        <f>延岡市・東臼杵郡・西臼杵郡・児湯郡・日向市!T44</f>
        <v>0</v>
      </c>
      <c r="J25" s="40">
        <f>延岡市・東臼杵郡・西臼杵郡・児湯郡・日向市!Y43</f>
        <v>14300</v>
      </c>
      <c r="K25" s="40">
        <f>延岡市・東臼杵郡・西臼杵郡・児湯郡・日向市!Z44</f>
        <v>0</v>
      </c>
      <c r="L25" s="40">
        <f>延岡市・東臼杵郡・西臼杵郡・児湯郡・日向市!AE43</f>
        <v>0</v>
      </c>
      <c r="M25" s="41">
        <f>延岡市・東臼杵郡・西臼杵郡・児湯郡・日向市!AF44</f>
        <v>0</v>
      </c>
      <c r="N25" s="43">
        <f>SUM(延岡市・東臼杵郡・西臼杵郡・児湯郡・日向市!AP43:AS43)</f>
        <v>0</v>
      </c>
    </row>
    <row r="26" spans="1:14" s="44" customFormat="1" ht="15.75" customHeight="1" thickBot="1">
      <c r="A26" s="63" t="s">
        <v>179</v>
      </c>
      <c r="B26" s="272">
        <f t="shared" si="12"/>
        <v>10001</v>
      </c>
      <c r="C26" s="46">
        <f t="shared" si="13"/>
        <v>0</v>
      </c>
      <c r="D26" s="40">
        <f>延岡市・東臼杵郡・西臼杵郡・児湯郡・日向市!G55</f>
        <v>0</v>
      </c>
      <c r="E26" s="53">
        <f>延岡市・東臼杵郡・西臼杵郡・児湯郡・日向市!H56</f>
        <v>0</v>
      </c>
      <c r="F26" s="40">
        <f>延岡市・東臼杵郡・西臼杵郡・児湯郡・日向市!M55</f>
        <v>1363</v>
      </c>
      <c r="G26" s="40">
        <f>延岡市・東臼杵郡・西臼杵郡・児湯郡・日向市!N56</f>
        <v>0</v>
      </c>
      <c r="H26" s="40">
        <f>延岡市・東臼杵郡・西臼杵郡・児湯郡・日向市!S55</f>
        <v>800</v>
      </c>
      <c r="I26" s="40">
        <f>延岡市・東臼杵郡・西臼杵郡・児湯郡・日向市!T56</f>
        <v>0</v>
      </c>
      <c r="J26" s="40">
        <f>延岡市・東臼杵郡・西臼杵郡・児湯郡・日向市!Y55</f>
        <v>7838</v>
      </c>
      <c r="K26" s="40">
        <f>延岡市・東臼杵郡・西臼杵郡・児湯郡・日向市!Z56</f>
        <v>0</v>
      </c>
      <c r="L26" s="40">
        <f>延岡市・東臼杵郡・西臼杵郡・児湯郡・日向市!AE55</f>
        <v>0</v>
      </c>
      <c r="M26" s="46">
        <f>延岡市・東臼杵郡・西臼杵郡・児湯郡・日向市!AF56</f>
        <v>0</v>
      </c>
      <c r="N26" s="43">
        <f>SUM(延岡市・東臼杵郡・西臼杵郡・児湯郡・日向市!AP55:AS55)</f>
        <v>0</v>
      </c>
    </row>
    <row r="27" spans="1:14" s="44" customFormat="1" ht="15.75" customHeight="1" thickBot="1">
      <c r="A27" s="50" t="s">
        <v>180</v>
      </c>
      <c r="B27" s="51">
        <f>SUM(B22:B26)</f>
        <v>49026</v>
      </c>
      <c r="C27" s="51">
        <f t="shared" ref="C27:M27" si="14">SUM(C22:C26)</f>
        <v>0</v>
      </c>
      <c r="D27" s="51">
        <f t="shared" si="14"/>
        <v>0</v>
      </c>
      <c r="E27" s="51">
        <f t="shared" si="14"/>
        <v>0</v>
      </c>
      <c r="F27" s="51">
        <f t="shared" si="14"/>
        <v>6920</v>
      </c>
      <c r="G27" s="51">
        <f t="shared" si="14"/>
        <v>0</v>
      </c>
      <c r="H27" s="51">
        <f t="shared" si="14"/>
        <v>4200</v>
      </c>
      <c r="I27" s="51">
        <f t="shared" si="14"/>
        <v>0</v>
      </c>
      <c r="J27" s="51">
        <f t="shared" si="14"/>
        <v>37906</v>
      </c>
      <c r="K27" s="51">
        <f t="shared" si="14"/>
        <v>0</v>
      </c>
      <c r="L27" s="51">
        <f t="shared" si="14"/>
        <v>0</v>
      </c>
      <c r="M27" s="235">
        <f t="shared" si="14"/>
        <v>0</v>
      </c>
      <c r="N27" s="163">
        <f t="shared" ref="N27" si="15">SUM(N22:N26)</f>
        <v>0</v>
      </c>
    </row>
    <row r="28" spans="1:14" s="52" customFormat="1" ht="20.45" customHeight="1" thickBot="1">
      <c r="A28" s="54" t="s">
        <v>181</v>
      </c>
      <c r="B28" s="55">
        <f t="shared" ref="B28:M28" si="16">SUM(B9,B14,B17,B21,B27)</f>
        <v>203539</v>
      </c>
      <c r="C28" s="55">
        <f t="shared" si="16"/>
        <v>0</v>
      </c>
      <c r="D28" s="55">
        <f t="shared" si="16"/>
        <v>0</v>
      </c>
      <c r="E28" s="55">
        <f t="shared" si="16"/>
        <v>0</v>
      </c>
      <c r="F28" s="55">
        <f t="shared" si="16"/>
        <v>11032</v>
      </c>
      <c r="G28" s="55">
        <f t="shared" si="16"/>
        <v>0</v>
      </c>
      <c r="H28" s="55">
        <f t="shared" si="16"/>
        <v>15250</v>
      </c>
      <c r="I28" s="55">
        <f t="shared" si="16"/>
        <v>0</v>
      </c>
      <c r="J28" s="55">
        <f t="shared" si="16"/>
        <v>177257</v>
      </c>
      <c r="K28" s="55">
        <f t="shared" si="16"/>
        <v>0</v>
      </c>
      <c r="L28" s="55">
        <f t="shared" si="16"/>
        <v>0</v>
      </c>
      <c r="M28" s="237">
        <f t="shared" si="16"/>
        <v>0</v>
      </c>
      <c r="N28" s="164">
        <f>SUM(N9,N14,N17,N21,N27)</f>
        <v>0</v>
      </c>
    </row>
    <row r="29" spans="1:14" ht="13.5">
      <c r="A29" s="30"/>
      <c r="C29" s="27"/>
      <c r="E29" s="27"/>
      <c r="G29" s="27"/>
      <c r="I29" s="27"/>
      <c r="K29" s="27"/>
      <c r="L29" s="56"/>
      <c r="N29" s="59" t="s">
        <v>689</v>
      </c>
    </row>
    <row r="31" spans="1:14" ht="15.95" customHeight="1">
      <c r="M31" s="312">
        <v>45931</v>
      </c>
    </row>
  </sheetData>
  <phoneticPr fontId="4"/>
  <hyperlinks>
    <hyperlink ref="A8" location="宮崎市・東諸県郡・西都市・日南市・串間市!A1" display="宮崎市" xr:uid="{00000000-0004-0000-0100-000000000000}"/>
    <hyperlink ref="A11" location="宮崎市・東諸県郡・西都市・日南市・串間市!A1" display="西都市" xr:uid="{00000000-0004-0000-0100-000001000000}"/>
    <hyperlink ref="A12" location="宮崎市・東諸県郡・西都市・日南市・串間市!A1" display="日南市" xr:uid="{00000000-0004-0000-0100-000002000000}"/>
    <hyperlink ref="A13" location="宮崎市・東諸県郡・西都市・日南市・串間市!A1" display="串間市" xr:uid="{00000000-0004-0000-0100-000003000000}"/>
    <hyperlink ref="A15" location="都城市・北諸県郡・小林市・えびの市・西諸県郡!A1" display="都城市" xr:uid="{00000000-0004-0000-0100-000004000000}"/>
    <hyperlink ref="A16" location="都城市・北諸県郡・小林市・えびの市・西諸県郡!A1" display="北諸県郡" xr:uid="{00000000-0004-0000-0100-000005000000}"/>
    <hyperlink ref="A22" location="延岡市・東臼杵郡・西臼杵郡・児湯郡・日向市!A1" display="延岡市" xr:uid="{00000000-0004-0000-0100-000006000000}"/>
    <hyperlink ref="A23" location="延岡市・東臼杵郡・西臼杵郡・児湯郡・日向市!A1" display="東臼杵郡" xr:uid="{00000000-0004-0000-0100-000007000000}"/>
    <hyperlink ref="A24" location="延岡市・東臼杵郡・西臼杵郡・児湯郡・日向市!A1" display="西臼杵郡" xr:uid="{00000000-0004-0000-0100-000008000000}"/>
    <hyperlink ref="A25" location="延岡市・東臼杵郡・西臼杵郡・児湯郡・日向市!A1" display="児湯郡" xr:uid="{00000000-0004-0000-0100-000009000000}"/>
    <hyperlink ref="A26" location="延岡市・東臼杵郡・西臼杵郡・児湯郡・日向市!A1" display="日向市" xr:uid="{00000000-0004-0000-0100-00000A000000}"/>
    <hyperlink ref="A10" location="宮崎市・東諸県郡・西都市・日南市・串間市!A1" display="東諸県郡" xr:uid="{00000000-0004-0000-0100-00000B000000}"/>
    <hyperlink ref="A18" location="都城市・北諸県郡・小林市・えびの市・西諸県郡!A1" display="小林市" xr:uid="{00000000-0004-0000-0100-00000C000000}"/>
    <hyperlink ref="A19" location="都城市・北諸県郡・小林市・えびの市・西諸県郡!A1" display="えびの市" xr:uid="{00000000-0004-0000-0100-00000D000000}"/>
    <hyperlink ref="A20" location="都城市・北諸県郡・小林市・えびの市・西諸県郡!A1" display="西諸県郡" xr:uid="{00000000-0004-0000-0100-00000E000000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W515"/>
  <sheetViews>
    <sheetView showGridLines="0" showZeros="0" zoomScale="70" zoomScaleNormal="70" zoomScaleSheetLayoutView="70" workbookViewId="0">
      <pane ySplit="8" topLeftCell="A9" activePane="bottomLeft" state="frozen"/>
      <selection activeCell="AP1" sqref="AP1:AS1048576"/>
      <selection pane="bottomLeft" activeCell="N9" sqref="N9"/>
    </sheetView>
  </sheetViews>
  <sheetFormatPr defaultColWidth="8.875" defaultRowHeight="15.95" customHeight="1"/>
  <cols>
    <col min="1" max="1" width="0.875" style="78" customWidth="1"/>
    <col min="2" max="2" width="10.375" style="78" customWidth="1"/>
    <col min="3" max="3" width="12.375" style="105" customWidth="1"/>
    <col min="4" max="4" width="4" style="105" customWidth="1"/>
    <col min="5" max="5" width="12.125" style="78" customWidth="1"/>
    <col min="6" max="6" width="12.125" style="78" hidden="1" customWidth="1"/>
    <col min="7" max="8" width="9.125" style="78" customWidth="1"/>
    <col min="9" max="9" width="3.375" style="78" customWidth="1"/>
    <col min="10" max="10" width="4" style="105" customWidth="1"/>
    <col min="11" max="11" width="12.125" style="78" customWidth="1"/>
    <col min="12" max="12" width="12.125" style="78" hidden="1" customWidth="1"/>
    <col min="13" max="14" width="9.125" style="78" customWidth="1"/>
    <col min="15" max="15" width="3.375" style="78" customWidth="1"/>
    <col min="16" max="16" width="4" style="105" customWidth="1"/>
    <col min="17" max="17" width="12.125" style="78" customWidth="1"/>
    <col min="18" max="18" width="12.125" style="78" hidden="1" customWidth="1"/>
    <col min="19" max="20" width="9.125" style="78" customWidth="1"/>
    <col min="21" max="21" width="3" style="78" customWidth="1"/>
    <col min="22" max="22" width="4" style="105" customWidth="1"/>
    <col min="23" max="23" width="12.125" style="78" customWidth="1"/>
    <col min="24" max="24" width="11.25" style="78" hidden="1" customWidth="1"/>
    <col min="25" max="26" width="9.125" style="78" customWidth="1"/>
    <col min="27" max="27" width="3.625" style="78" customWidth="1"/>
    <col min="28" max="28" width="4" style="105" customWidth="1"/>
    <col min="29" max="29" width="12.25" style="78" customWidth="1"/>
    <col min="30" max="30" width="12.125" style="78" hidden="1" customWidth="1"/>
    <col min="31" max="32" width="9.125" style="78" customWidth="1"/>
    <col min="33" max="33" width="3.375" style="78" customWidth="1"/>
    <col min="34" max="34" width="4" style="105" customWidth="1"/>
    <col min="35" max="35" width="12.125" style="78" customWidth="1"/>
    <col min="36" max="36" width="12.125" style="78" hidden="1" customWidth="1"/>
    <col min="37" max="38" width="9.125" style="78" customWidth="1"/>
    <col min="39" max="39" width="3.375" style="78" customWidth="1"/>
    <col min="40" max="41" width="8.875" style="78" customWidth="1"/>
    <col min="42" max="47" width="8.875" style="78" hidden="1" customWidth="1"/>
    <col min="48" max="48" width="8.875" style="78" customWidth="1"/>
    <col min="49" max="16384" width="8.875" style="78"/>
  </cols>
  <sheetData>
    <row r="1" spans="1:49" s="74" customFormat="1" ht="22.5" customHeight="1">
      <c r="A1" s="70"/>
      <c r="B1" s="71" t="s">
        <v>182</v>
      </c>
      <c r="C1" s="72"/>
      <c r="D1" s="72"/>
      <c r="E1" s="70"/>
      <c r="F1" s="70"/>
      <c r="G1" s="70"/>
      <c r="H1" s="70"/>
      <c r="I1" s="70"/>
      <c r="J1" s="72"/>
      <c r="K1" s="70"/>
      <c r="L1" s="70"/>
      <c r="M1" s="70"/>
      <c r="N1" s="70"/>
      <c r="O1" s="70"/>
      <c r="P1" s="72"/>
      <c r="Q1" s="70"/>
      <c r="R1" s="70"/>
      <c r="S1" s="70"/>
      <c r="T1" s="70"/>
      <c r="U1" s="70"/>
      <c r="V1" s="72"/>
      <c r="W1" s="70"/>
      <c r="X1" s="70"/>
      <c r="Y1" s="70"/>
      <c r="Z1" s="70"/>
      <c r="AA1" s="70"/>
      <c r="AB1" s="72"/>
      <c r="AC1" s="70"/>
      <c r="AD1" s="70"/>
      <c r="AE1" s="70"/>
      <c r="AF1" s="70"/>
      <c r="AG1" s="73"/>
      <c r="AH1" s="72"/>
      <c r="AI1" s="70"/>
      <c r="AJ1" s="70"/>
      <c r="AK1" s="414">
        <v>45931</v>
      </c>
      <c r="AL1" s="414"/>
      <c r="AM1" s="414"/>
    </row>
    <row r="2" spans="1:49" s="75" customFormat="1" ht="17.25" customHeight="1" thickBot="1">
      <c r="B2" s="76"/>
      <c r="C2" s="72"/>
      <c r="D2" s="77"/>
      <c r="E2" s="76"/>
      <c r="F2" s="76"/>
      <c r="G2" s="76"/>
      <c r="H2" s="76"/>
      <c r="I2" s="73"/>
      <c r="J2" s="77"/>
      <c r="K2" s="73"/>
      <c r="L2" s="73"/>
      <c r="M2" s="73"/>
      <c r="N2" s="73"/>
      <c r="O2" s="73"/>
      <c r="P2" s="77"/>
      <c r="Q2" s="73"/>
      <c r="R2" s="73"/>
      <c r="S2" s="73"/>
      <c r="T2" s="73"/>
      <c r="U2" s="73"/>
      <c r="V2" s="77"/>
      <c r="W2" s="73"/>
      <c r="X2" s="73"/>
      <c r="Y2" s="78"/>
      <c r="AA2" s="73"/>
      <c r="AB2" s="77"/>
      <c r="AE2" s="73"/>
      <c r="AG2" s="79"/>
      <c r="AH2" s="77"/>
      <c r="AI2" s="324" t="s">
        <v>690</v>
      </c>
      <c r="AK2" s="73" t="s">
        <v>183</v>
      </c>
      <c r="AL2" s="415">
        <f>+入力!N7</f>
        <v>0</v>
      </c>
      <c r="AM2" s="415"/>
    </row>
    <row r="3" spans="1:49" ht="19.5" customHeight="1">
      <c r="B3" s="80" t="s">
        <v>184</v>
      </c>
      <c r="C3" s="81"/>
      <c r="D3" s="80" t="s">
        <v>185</v>
      </c>
      <c r="E3" s="82"/>
      <c r="F3" s="83"/>
      <c r="G3" s="80" t="s">
        <v>186</v>
      </c>
      <c r="H3" s="84"/>
      <c r="I3" s="84"/>
      <c r="J3" s="84"/>
      <c r="K3" s="85"/>
      <c r="L3" s="85"/>
      <c r="M3" s="84"/>
      <c r="N3" s="84"/>
      <c r="O3" s="84"/>
      <c r="P3" s="84"/>
      <c r="Q3" s="84"/>
      <c r="R3" s="86"/>
      <c r="S3" s="87" t="s">
        <v>187</v>
      </c>
      <c r="T3" s="80" t="s">
        <v>188</v>
      </c>
      <c r="U3" s="82"/>
      <c r="V3" s="80" t="s">
        <v>189</v>
      </c>
      <c r="W3" s="84"/>
      <c r="X3" s="84"/>
      <c r="Y3" s="84"/>
      <c r="Z3" s="85"/>
      <c r="AA3" s="82" t="s">
        <v>190</v>
      </c>
      <c r="AB3" s="88" t="s">
        <v>191</v>
      </c>
      <c r="AC3" s="88"/>
      <c r="AD3" s="88"/>
      <c r="AE3" s="73"/>
      <c r="AF3" s="89"/>
      <c r="AG3" s="89"/>
      <c r="AH3" s="90"/>
      <c r="AK3" s="91"/>
      <c r="AL3" s="91"/>
      <c r="AM3" s="92" t="s">
        <v>192</v>
      </c>
      <c r="AO3" s="93"/>
    </row>
    <row r="4" spans="1:49" ht="15.75" customHeight="1">
      <c r="B4" s="399">
        <f>+入力!F2</f>
        <v>0</v>
      </c>
      <c r="C4" s="400"/>
      <c r="D4" s="403">
        <f>B4</f>
        <v>0</v>
      </c>
      <c r="E4" s="404"/>
      <c r="F4" s="94"/>
      <c r="G4" s="416" t="str">
        <f>CONCATENATE(入力!F3,入力!S3)&amp;"　/　"&amp;入力!F4</f>
        <v>様　/　</v>
      </c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95"/>
      <c r="S4" s="424">
        <f>+入力!F5</f>
        <v>0</v>
      </c>
      <c r="T4" s="420">
        <f>+入力!N5</f>
        <v>0</v>
      </c>
      <c r="U4" s="421"/>
      <c r="V4" s="408">
        <f>+入力!F6</f>
        <v>0</v>
      </c>
      <c r="W4" s="409"/>
      <c r="X4" s="409"/>
      <c r="Y4" s="409"/>
      <c r="Z4" s="409"/>
      <c r="AA4" s="410"/>
      <c r="AB4" s="96"/>
      <c r="AC4" s="96"/>
      <c r="AD4" s="97"/>
      <c r="AE4" s="98"/>
      <c r="AF4" s="98"/>
      <c r="AG4" s="98"/>
      <c r="AH4" s="99"/>
      <c r="AM4" s="92" t="s">
        <v>193</v>
      </c>
      <c r="AN4" s="75"/>
    </row>
    <row r="5" spans="1:49" ht="15.75" customHeight="1" thickBot="1">
      <c r="B5" s="401"/>
      <c r="C5" s="402"/>
      <c r="D5" s="405"/>
      <c r="E5" s="406"/>
      <c r="F5" s="100"/>
      <c r="G5" s="418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101"/>
      <c r="S5" s="425"/>
      <c r="T5" s="422"/>
      <c r="U5" s="423"/>
      <c r="V5" s="411"/>
      <c r="W5" s="412"/>
      <c r="X5" s="412"/>
      <c r="Y5" s="412"/>
      <c r="Z5" s="412"/>
      <c r="AA5" s="413"/>
      <c r="AB5" s="102" t="s">
        <v>194</v>
      </c>
      <c r="AC5" s="96"/>
      <c r="AD5" s="97"/>
      <c r="AE5" s="407">
        <f>+入力!M6</f>
        <v>0</v>
      </c>
      <c r="AF5" s="407"/>
      <c r="AG5" s="103" t="s">
        <v>195</v>
      </c>
      <c r="AH5" s="104"/>
      <c r="AM5" s="92" t="s">
        <v>150</v>
      </c>
    </row>
    <row r="6" spans="1:49" ht="9.75" customHeight="1" thickBot="1">
      <c r="M6" s="73"/>
    </row>
    <row r="7" spans="1:49" ht="19.5" customHeight="1">
      <c r="B7" s="106"/>
      <c r="C7" s="107"/>
      <c r="D7" s="108" t="s">
        <v>196</v>
      </c>
      <c r="E7" s="84"/>
      <c r="F7" s="84"/>
      <c r="G7" s="84"/>
      <c r="H7" s="84"/>
      <c r="I7" s="84"/>
      <c r="J7" s="108" t="s">
        <v>197</v>
      </c>
      <c r="K7" s="84"/>
      <c r="L7" s="84"/>
      <c r="M7" s="84"/>
      <c r="N7" s="84"/>
      <c r="O7" s="109"/>
      <c r="P7" s="108" t="s">
        <v>198</v>
      </c>
      <c r="Q7" s="84"/>
      <c r="R7" s="84"/>
      <c r="S7" s="84"/>
      <c r="T7" s="84"/>
      <c r="U7" s="84"/>
      <c r="V7" s="108" t="s">
        <v>199</v>
      </c>
      <c r="W7" s="84"/>
      <c r="X7" s="84"/>
      <c r="Y7" s="84"/>
      <c r="Z7" s="84"/>
      <c r="AA7" s="84"/>
      <c r="AB7" s="108"/>
      <c r="AC7" s="84"/>
      <c r="AD7" s="84"/>
      <c r="AE7" s="84"/>
      <c r="AF7" s="84"/>
      <c r="AG7" s="84"/>
      <c r="AH7" s="108" t="s">
        <v>200</v>
      </c>
      <c r="AI7" s="84"/>
      <c r="AJ7" s="84"/>
      <c r="AK7" s="84"/>
      <c r="AL7" s="84"/>
      <c r="AM7" s="82"/>
    </row>
    <row r="8" spans="1:49" ht="17.25" customHeight="1" thickBot="1">
      <c r="B8" s="110"/>
      <c r="C8" s="111"/>
      <c r="D8" s="112"/>
      <c r="E8" s="113" t="s">
        <v>201</v>
      </c>
      <c r="F8" s="113" t="s">
        <v>202</v>
      </c>
      <c r="G8" s="114" t="s">
        <v>203</v>
      </c>
      <c r="H8" s="114" t="s">
        <v>204</v>
      </c>
      <c r="I8" s="115" t="s">
        <v>205</v>
      </c>
      <c r="J8" s="112"/>
      <c r="K8" s="113" t="s">
        <v>201</v>
      </c>
      <c r="L8" s="113" t="s">
        <v>206</v>
      </c>
      <c r="M8" s="114" t="s">
        <v>203</v>
      </c>
      <c r="N8" s="114" t="s">
        <v>204</v>
      </c>
      <c r="O8" s="115" t="s">
        <v>205</v>
      </c>
      <c r="P8" s="112"/>
      <c r="Q8" s="113" t="s">
        <v>201</v>
      </c>
      <c r="R8" s="113" t="s">
        <v>202</v>
      </c>
      <c r="S8" s="114" t="s">
        <v>203</v>
      </c>
      <c r="T8" s="114" t="s">
        <v>204</v>
      </c>
      <c r="U8" s="115" t="s">
        <v>205</v>
      </c>
      <c r="V8" s="112"/>
      <c r="W8" s="113" t="s">
        <v>201</v>
      </c>
      <c r="X8" s="113" t="s">
        <v>206</v>
      </c>
      <c r="Y8" s="114" t="s">
        <v>203</v>
      </c>
      <c r="Z8" s="114" t="s">
        <v>204</v>
      </c>
      <c r="AA8" s="114" t="s">
        <v>205</v>
      </c>
      <c r="AB8" s="116"/>
      <c r="AC8" s="113" t="s">
        <v>201</v>
      </c>
      <c r="AD8" s="113" t="s">
        <v>206</v>
      </c>
      <c r="AE8" s="114" t="s">
        <v>203</v>
      </c>
      <c r="AF8" s="114" t="s">
        <v>204</v>
      </c>
      <c r="AG8" s="117" t="s">
        <v>205</v>
      </c>
      <c r="AH8" s="112"/>
      <c r="AI8" s="113" t="s">
        <v>201</v>
      </c>
      <c r="AJ8" s="113" t="s">
        <v>202</v>
      </c>
      <c r="AK8" s="114" t="s">
        <v>203</v>
      </c>
      <c r="AL8" s="114" t="s">
        <v>204</v>
      </c>
      <c r="AM8" s="118" t="s">
        <v>205</v>
      </c>
    </row>
    <row r="9" spans="1:49" ht="15.75" customHeight="1">
      <c r="A9" s="78">
        <v>40131</v>
      </c>
      <c r="B9" s="119" t="s">
        <v>207</v>
      </c>
      <c r="C9" s="120"/>
      <c r="D9" s="121"/>
      <c r="E9" s="65" t="s">
        <v>208</v>
      </c>
      <c r="F9" s="125" t="s">
        <v>209</v>
      </c>
      <c r="G9" s="245" t="s">
        <v>210</v>
      </c>
      <c r="H9" s="268"/>
      <c r="I9" s="186"/>
      <c r="J9" s="121" t="s">
        <v>211</v>
      </c>
      <c r="K9" s="65" t="s">
        <v>212</v>
      </c>
      <c r="L9" s="125" t="s">
        <v>213</v>
      </c>
      <c r="M9" s="184">
        <v>935</v>
      </c>
      <c r="N9" s="268"/>
      <c r="O9" s="191"/>
      <c r="P9" s="121" t="s">
        <v>211</v>
      </c>
      <c r="Q9" s="65" t="s">
        <v>214</v>
      </c>
      <c r="R9" s="125" t="s">
        <v>215</v>
      </c>
      <c r="S9" s="184">
        <v>230</v>
      </c>
      <c r="T9" s="185"/>
      <c r="U9" s="187"/>
      <c r="V9" s="121" t="s">
        <v>216</v>
      </c>
      <c r="W9" s="65" t="s">
        <v>217</v>
      </c>
      <c r="X9" s="125" t="s">
        <v>218</v>
      </c>
      <c r="Y9" s="184">
        <v>1721</v>
      </c>
      <c r="Z9" s="268"/>
      <c r="AA9" s="252"/>
      <c r="AB9" s="122" t="s">
        <v>216</v>
      </c>
      <c r="AC9" s="65" t="s">
        <v>219</v>
      </c>
      <c r="AD9" s="196" t="s">
        <v>220</v>
      </c>
      <c r="AE9" s="184">
        <v>1321</v>
      </c>
      <c r="AF9" s="268"/>
      <c r="AG9" s="188"/>
      <c r="AH9" s="121"/>
      <c r="AI9" s="65"/>
      <c r="AJ9" s="125"/>
      <c r="AK9" s="198"/>
      <c r="AL9" s="269"/>
      <c r="AM9" s="189"/>
      <c r="AP9" s="225"/>
      <c r="AQ9" s="225">
        <f>IF(N9&gt;0,1,0)</f>
        <v>0</v>
      </c>
      <c r="AR9" s="225">
        <f>IF(T9=0,0,IF(T9&lt;=1000,1,IF(T9&lt;=2000,2,IF(T9&lt;=3000,3,4))))</f>
        <v>0</v>
      </c>
      <c r="AS9" s="225">
        <f t="shared" ref="AS9:AS23" si="0">IF(Z9&gt;0,1,0)</f>
        <v>0</v>
      </c>
      <c r="AT9" s="225">
        <f t="shared" ref="AT9:AT25" si="1">IF(AF9&gt;0,1,0)</f>
        <v>0</v>
      </c>
      <c r="AU9" s="225"/>
    </row>
    <row r="10" spans="1:49" ht="16.7" customHeight="1">
      <c r="B10" s="119">
        <v>45201</v>
      </c>
      <c r="D10" s="121"/>
      <c r="E10" s="65" t="s">
        <v>221</v>
      </c>
      <c r="F10" s="125" t="s">
        <v>222</v>
      </c>
      <c r="G10" s="245" t="s">
        <v>210</v>
      </c>
      <c r="H10" s="268"/>
      <c r="I10" s="190"/>
      <c r="J10" s="121" t="s">
        <v>211</v>
      </c>
      <c r="K10" s="65" t="s">
        <v>223</v>
      </c>
      <c r="L10" s="125" t="s">
        <v>224</v>
      </c>
      <c r="M10" s="184">
        <v>663</v>
      </c>
      <c r="N10" s="268"/>
      <c r="O10" s="191"/>
      <c r="P10" s="121" t="s">
        <v>211</v>
      </c>
      <c r="Q10" s="65" t="s">
        <v>225</v>
      </c>
      <c r="R10" s="125" t="s">
        <v>226</v>
      </c>
      <c r="S10" s="184">
        <v>150</v>
      </c>
      <c r="T10" s="185"/>
      <c r="U10" s="188"/>
      <c r="V10" s="121" t="s">
        <v>216</v>
      </c>
      <c r="W10" s="65" t="s">
        <v>227</v>
      </c>
      <c r="X10" s="125" t="s">
        <v>228</v>
      </c>
      <c r="Y10" s="184">
        <v>1856</v>
      </c>
      <c r="Z10" s="268"/>
      <c r="AA10" s="253"/>
      <c r="AB10" s="122" t="s">
        <v>216</v>
      </c>
      <c r="AC10" s="65" t="s">
        <v>229</v>
      </c>
      <c r="AD10" s="125" t="s">
        <v>230</v>
      </c>
      <c r="AE10" s="184">
        <v>1757</v>
      </c>
      <c r="AF10" s="268"/>
      <c r="AG10" s="192"/>
      <c r="AH10" s="121"/>
      <c r="AI10" s="65"/>
      <c r="AJ10" s="125"/>
      <c r="AK10" s="198"/>
      <c r="AL10" s="269"/>
      <c r="AM10" s="193"/>
      <c r="AP10" s="225"/>
      <c r="AQ10" s="225">
        <f>IF(N10&gt;0,1,0)</f>
        <v>0</v>
      </c>
      <c r="AR10" s="225">
        <f t="shared" ref="AR10:AR24" si="2">IF(T10=0,0,IF(T10&lt;=1000,1,IF(T10&lt;=2000,2,IF(T10&lt;=3000,3,4))))</f>
        <v>0</v>
      </c>
      <c r="AS10" s="225">
        <f t="shared" si="0"/>
        <v>0</v>
      </c>
      <c r="AT10" s="225">
        <f t="shared" si="1"/>
        <v>0</v>
      </c>
      <c r="AU10" s="226"/>
    </row>
    <row r="11" spans="1:49" ht="16.7" customHeight="1">
      <c r="B11" s="123"/>
      <c r="D11" s="121"/>
      <c r="E11" s="65" t="s">
        <v>231</v>
      </c>
      <c r="F11" s="196" t="s">
        <v>232</v>
      </c>
      <c r="G11" s="245" t="s">
        <v>210</v>
      </c>
      <c r="H11" s="268"/>
      <c r="I11" s="191"/>
      <c r="J11" s="121"/>
      <c r="K11" s="255" t="s">
        <v>221</v>
      </c>
      <c r="L11" s="125" t="s">
        <v>233</v>
      </c>
      <c r="M11" s="245" t="s">
        <v>210</v>
      </c>
      <c r="N11" s="268"/>
      <c r="O11" s="191"/>
      <c r="P11" s="121" t="s">
        <v>211</v>
      </c>
      <c r="Q11" s="65" t="s">
        <v>212</v>
      </c>
      <c r="R11" s="125" t="s">
        <v>234</v>
      </c>
      <c r="S11" s="184">
        <v>400</v>
      </c>
      <c r="T11" s="185"/>
      <c r="U11" s="188"/>
      <c r="V11" s="121" t="s">
        <v>216</v>
      </c>
      <c r="W11" s="65" t="s">
        <v>235</v>
      </c>
      <c r="X11" s="125" t="s">
        <v>236</v>
      </c>
      <c r="Y11" s="184">
        <v>2123</v>
      </c>
      <c r="Z11" s="268"/>
      <c r="AA11" s="253"/>
      <c r="AB11" s="122" t="s">
        <v>216</v>
      </c>
      <c r="AC11" s="65" t="s">
        <v>237</v>
      </c>
      <c r="AD11" s="125" t="s">
        <v>238</v>
      </c>
      <c r="AE11" s="184">
        <v>1638</v>
      </c>
      <c r="AF11" s="268"/>
      <c r="AG11" s="188"/>
      <c r="AH11" s="121"/>
      <c r="AI11" s="65"/>
      <c r="AJ11" s="125"/>
      <c r="AK11" s="198"/>
      <c r="AL11" s="269"/>
      <c r="AM11" s="189"/>
      <c r="AP11" s="225"/>
      <c r="AQ11" s="225"/>
      <c r="AR11" s="225">
        <f t="shared" si="2"/>
        <v>0</v>
      </c>
      <c r="AS11" s="225">
        <f t="shared" si="0"/>
        <v>0</v>
      </c>
      <c r="AT11" s="225">
        <f t="shared" si="1"/>
        <v>0</v>
      </c>
      <c r="AU11" s="226"/>
    </row>
    <row r="12" spans="1:49" ht="16.7" customHeight="1">
      <c r="B12" s="123"/>
      <c r="D12" s="121"/>
      <c r="E12" s="65" t="s">
        <v>239</v>
      </c>
      <c r="F12" s="196" t="s">
        <v>240</v>
      </c>
      <c r="G12" s="245" t="s">
        <v>210</v>
      </c>
      <c r="H12" s="268"/>
      <c r="I12" s="191"/>
      <c r="J12" s="121"/>
      <c r="K12" s="65" t="s">
        <v>241</v>
      </c>
      <c r="L12" s="125" t="s">
        <v>242</v>
      </c>
      <c r="M12" s="245" t="s">
        <v>210</v>
      </c>
      <c r="N12" s="268"/>
      <c r="O12" s="191"/>
      <c r="P12" s="121" t="s">
        <v>211</v>
      </c>
      <c r="Q12" s="65" t="s">
        <v>243</v>
      </c>
      <c r="R12" s="125" t="s">
        <v>244</v>
      </c>
      <c r="S12" s="184">
        <v>300</v>
      </c>
      <c r="T12" s="185"/>
      <c r="U12" s="188"/>
      <c r="V12" s="121" t="s">
        <v>216</v>
      </c>
      <c r="W12" s="65" t="s">
        <v>245</v>
      </c>
      <c r="X12" s="125" t="s">
        <v>246</v>
      </c>
      <c r="Y12" s="184">
        <v>2185</v>
      </c>
      <c r="Z12" s="268"/>
      <c r="AA12" s="253"/>
      <c r="AB12" s="122" t="s">
        <v>216</v>
      </c>
      <c r="AC12" s="65" t="s">
        <v>247</v>
      </c>
      <c r="AD12" s="196" t="s">
        <v>248</v>
      </c>
      <c r="AE12" s="184">
        <v>1289</v>
      </c>
      <c r="AF12" s="268"/>
      <c r="AG12" s="188"/>
      <c r="AH12" s="121"/>
      <c r="AI12" s="65"/>
      <c r="AJ12" s="125"/>
      <c r="AK12" s="198"/>
      <c r="AL12" s="269"/>
      <c r="AM12" s="189"/>
      <c r="AP12" s="225"/>
      <c r="AQ12" s="225"/>
      <c r="AR12" s="225">
        <f t="shared" si="2"/>
        <v>0</v>
      </c>
      <c r="AS12" s="225">
        <f t="shared" si="0"/>
        <v>0</v>
      </c>
      <c r="AT12" s="225">
        <f t="shared" si="1"/>
        <v>0</v>
      </c>
      <c r="AU12" s="226"/>
    </row>
    <row r="13" spans="1:49" ht="16.7" customHeight="1">
      <c r="B13" s="123"/>
      <c r="D13" s="121"/>
      <c r="E13" s="65" t="s">
        <v>241</v>
      </c>
      <c r="F13" s="125" t="s">
        <v>249</v>
      </c>
      <c r="G13" s="245" t="s">
        <v>210</v>
      </c>
      <c r="H13" s="268"/>
      <c r="I13" s="191"/>
      <c r="J13" s="121"/>
      <c r="K13" s="131"/>
      <c r="L13" s="131" t="s">
        <v>250</v>
      </c>
      <c r="M13" s="184"/>
      <c r="N13" s="268"/>
      <c r="O13" s="191"/>
      <c r="P13" s="121" t="s">
        <v>211</v>
      </c>
      <c r="Q13" s="65" t="s">
        <v>251</v>
      </c>
      <c r="R13" s="125" t="s">
        <v>252</v>
      </c>
      <c r="S13" s="184">
        <v>250</v>
      </c>
      <c r="T13" s="185"/>
      <c r="U13" s="188"/>
      <c r="V13" s="121" t="s">
        <v>216</v>
      </c>
      <c r="W13" s="255" t="s">
        <v>253</v>
      </c>
      <c r="X13" s="196" t="s">
        <v>254</v>
      </c>
      <c r="Y13" s="184">
        <v>5114</v>
      </c>
      <c r="Z13" s="268"/>
      <c r="AA13" s="253"/>
      <c r="AB13" s="122" t="s">
        <v>216</v>
      </c>
      <c r="AC13" s="65" t="s">
        <v>255</v>
      </c>
      <c r="AD13" s="125" t="s">
        <v>256</v>
      </c>
      <c r="AE13" s="184">
        <v>1502</v>
      </c>
      <c r="AF13" s="268"/>
      <c r="AG13" s="188"/>
      <c r="AH13" s="121"/>
      <c r="AI13" s="65"/>
      <c r="AJ13" s="125"/>
      <c r="AK13" s="198"/>
      <c r="AL13" s="269"/>
      <c r="AM13" s="189"/>
      <c r="AP13" s="225"/>
      <c r="AQ13" s="225"/>
      <c r="AR13" s="225">
        <f t="shared" si="2"/>
        <v>0</v>
      </c>
      <c r="AS13" s="225">
        <f t="shared" si="0"/>
        <v>0</v>
      </c>
      <c r="AT13" s="225">
        <f t="shared" si="1"/>
        <v>0</v>
      </c>
      <c r="AU13" s="226"/>
    </row>
    <row r="14" spans="1:49" ht="16.7" customHeight="1">
      <c r="B14" s="123"/>
      <c r="D14" s="121"/>
      <c r="E14" s="65" t="s">
        <v>257</v>
      </c>
      <c r="F14" s="125" t="s">
        <v>258</v>
      </c>
      <c r="G14" s="245" t="s">
        <v>210</v>
      </c>
      <c r="H14" s="268"/>
      <c r="I14" s="191"/>
      <c r="J14" s="195"/>
      <c r="K14" s="131"/>
      <c r="L14" s="131" t="s">
        <v>250</v>
      </c>
      <c r="M14" s="184"/>
      <c r="N14" s="268"/>
      <c r="O14" s="191"/>
      <c r="P14" s="121" t="s">
        <v>211</v>
      </c>
      <c r="Q14" s="65" t="s">
        <v>223</v>
      </c>
      <c r="R14" s="125" t="s">
        <v>259</v>
      </c>
      <c r="S14" s="184">
        <v>350</v>
      </c>
      <c r="T14" s="185"/>
      <c r="U14" s="188"/>
      <c r="V14" s="121" t="s">
        <v>216</v>
      </c>
      <c r="W14" s="65" t="s">
        <v>260</v>
      </c>
      <c r="X14" s="125" t="s">
        <v>261</v>
      </c>
      <c r="Y14" s="184">
        <v>5670</v>
      </c>
      <c r="Z14" s="268"/>
      <c r="AA14" s="253"/>
      <c r="AB14" s="122" t="s">
        <v>216</v>
      </c>
      <c r="AC14" s="65" t="s">
        <v>262</v>
      </c>
      <c r="AD14" s="125" t="s">
        <v>263</v>
      </c>
      <c r="AE14" s="184">
        <v>2906</v>
      </c>
      <c r="AF14" s="268"/>
      <c r="AG14" s="192"/>
      <c r="AH14" s="121"/>
      <c r="AI14" s="65"/>
      <c r="AJ14" s="125"/>
      <c r="AK14" s="198"/>
      <c r="AL14" s="269"/>
      <c r="AM14" s="193"/>
      <c r="AP14" s="225"/>
      <c r="AQ14" s="225"/>
      <c r="AR14" s="225">
        <f t="shared" si="2"/>
        <v>0</v>
      </c>
      <c r="AS14" s="225">
        <f t="shared" si="0"/>
        <v>0</v>
      </c>
      <c r="AT14" s="225">
        <f t="shared" si="1"/>
        <v>0</v>
      </c>
      <c r="AU14" s="226"/>
    </row>
    <row r="15" spans="1:49" ht="16.7" customHeight="1">
      <c r="B15" s="123"/>
      <c r="D15" s="121"/>
      <c r="E15" s="65" t="s">
        <v>264</v>
      </c>
      <c r="F15" s="196" t="s">
        <v>265</v>
      </c>
      <c r="G15" s="245" t="s">
        <v>210</v>
      </c>
      <c r="H15" s="268"/>
      <c r="I15" s="191"/>
      <c r="J15" s="195"/>
      <c r="K15" s="131"/>
      <c r="L15" s="131" t="s">
        <v>250</v>
      </c>
      <c r="M15" s="184"/>
      <c r="N15" s="268"/>
      <c r="O15" s="191"/>
      <c r="P15" s="121" t="s">
        <v>211</v>
      </c>
      <c r="Q15" s="65" t="s">
        <v>266</v>
      </c>
      <c r="R15" s="125" t="s">
        <v>267</v>
      </c>
      <c r="S15" s="184">
        <v>300</v>
      </c>
      <c r="T15" s="185"/>
      <c r="U15" s="188"/>
      <c r="V15" s="121" t="s">
        <v>216</v>
      </c>
      <c r="W15" s="65" t="s">
        <v>268</v>
      </c>
      <c r="X15" s="125" t="s">
        <v>269</v>
      </c>
      <c r="Y15" s="184">
        <v>1708</v>
      </c>
      <c r="Z15" s="268"/>
      <c r="AA15" s="253"/>
      <c r="AB15" s="122" t="s">
        <v>216</v>
      </c>
      <c r="AC15" s="65" t="s">
        <v>270</v>
      </c>
      <c r="AD15" s="125" t="s">
        <v>271</v>
      </c>
      <c r="AE15" s="184">
        <v>1939</v>
      </c>
      <c r="AF15" s="268"/>
      <c r="AG15" s="192"/>
      <c r="AH15" s="254"/>
      <c r="AI15" s="255"/>
      <c r="AJ15" s="259"/>
      <c r="AK15" s="198"/>
      <c r="AL15" s="269"/>
      <c r="AM15" s="193"/>
      <c r="AP15" s="225"/>
      <c r="AQ15" s="225"/>
      <c r="AR15" s="225">
        <f>IF(T15=0,0,IF(T15&lt;=1000,1,IF(T15&lt;=2000,2,IF(T15&lt;=3000,3,4))))</f>
        <v>0</v>
      </c>
      <c r="AS15" s="225">
        <f t="shared" si="0"/>
        <v>0</v>
      </c>
      <c r="AT15" s="225">
        <f t="shared" si="1"/>
        <v>0</v>
      </c>
      <c r="AU15" s="257"/>
      <c r="AV15" s="258"/>
      <c r="AW15" s="120"/>
    </row>
    <row r="16" spans="1:49" ht="16.7" customHeight="1">
      <c r="B16" s="123"/>
      <c r="D16" s="121"/>
      <c r="E16" s="65" t="s">
        <v>243</v>
      </c>
      <c r="F16" s="125" t="s">
        <v>272</v>
      </c>
      <c r="G16" s="245" t="s">
        <v>210</v>
      </c>
      <c r="H16" s="268"/>
      <c r="I16" s="191"/>
      <c r="J16" s="195"/>
      <c r="K16" s="131"/>
      <c r="L16" s="131" t="s">
        <v>250</v>
      </c>
      <c r="M16" s="184"/>
      <c r="N16" s="268"/>
      <c r="O16" s="191"/>
      <c r="P16" s="121" t="s">
        <v>211</v>
      </c>
      <c r="Q16" s="65" t="s">
        <v>273</v>
      </c>
      <c r="R16" s="277" t="s">
        <v>274</v>
      </c>
      <c r="S16" s="184">
        <v>440</v>
      </c>
      <c r="T16" s="185"/>
      <c r="U16" s="188"/>
      <c r="V16" s="121" t="s">
        <v>216</v>
      </c>
      <c r="W16" s="65" t="s">
        <v>275</v>
      </c>
      <c r="X16" s="125" t="s">
        <v>276</v>
      </c>
      <c r="Y16" s="184">
        <v>2394</v>
      </c>
      <c r="Z16" s="268"/>
      <c r="AA16" s="253"/>
      <c r="AB16" s="122" t="s">
        <v>216</v>
      </c>
      <c r="AC16" s="65" t="s">
        <v>277</v>
      </c>
      <c r="AD16" s="125" t="s">
        <v>278</v>
      </c>
      <c r="AE16" s="184">
        <v>1980</v>
      </c>
      <c r="AF16" s="268"/>
      <c r="AG16" s="192"/>
      <c r="AH16" s="121"/>
      <c r="AI16" s="65"/>
      <c r="AJ16" s="125"/>
      <c r="AK16" s="198"/>
      <c r="AL16" s="269"/>
      <c r="AM16" s="194"/>
      <c r="AP16" s="225"/>
      <c r="AQ16" s="225"/>
      <c r="AR16" s="225">
        <f t="shared" si="2"/>
        <v>0</v>
      </c>
      <c r="AS16" s="225">
        <f t="shared" si="0"/>
        <v>0</v>
      </c>
      <c r="AT16" s="225">
        <f t="shared" si="1"/>
        <v>0</v>
      </c>
      <c r="AU16" s="226"/>
    </row>
    <row r="17" spans="2:47" ht="16.7" customHeight="1">
      <c r="B17" s="123"/>
      <c r="D17" s="121"/>
      <c r="E17" s="65" t="s">
        <v>279</v>
      </c>
      <c r="F17" s="125" t="s">
        <v>280</v>
      </c>
      <c r="G17" s="245" t="s">
        <v>210</v>
      </c>
      <c r="H17" s="268"/>
      <c r="I17" s="191"/>
      <c r="J17" s="195"/>
      <c r="K17" s="131"/>
      <c r="L17" s="131" t="s">
        <v>250</v>
      </c>
      <c r="M17" s="184"/>
      <c r="N17" s="268"/>
      <c r="O17" s="191"/>
      <c r="P17" s="121" t="s">
        <v>211</v>
      </c>
      <c r="Q17" s="65" t="s">
        <v>281</v>
      </c>
      <c r="R17" s="125" t="s">
        <v>282</v>
      </c>
      <c r="S17" s="184">
        <v>660</v>
      </c>
      <c r="T17" s="185"/>
      <c r="U17" s="188"/>
      <c r="V17" s="121" t="s">
        <v>216</v>
      </c>
      <c r="W17" s="65" t="s">
        <v>283</v>
      </c>
      <c r="X17" s="196" t="s">
        <v>284</v>
      </c>
      <c r="Y17" s="184">
        <v>2501</v>
      </c>
      <c r="Z17" s="268"/>
      <c r="AA17" s="253"/>
      <c r="AB17" s="122" t="s">
        <v>216</v>
      </c>
      <c r="AC17" s="65" t="s">
        <v>285</v>
      </c>
      <c r="AD17" s="125" t="s">
        <v>286</v>
      </c>
      <c r="AE17" s="184">
        <v>841</v>
      </c>
      <c r="AF17" s="268"/>
      <c r="AG17" s="192"/>
      <c r="AH17" s="121"/>
      <c r="AI17" s="65"/>
      <c r="AJ17" s="125"/>
      <c r="AK17" s="198"/>
      <c r="AL17" s="269"/>
      <c r="AM17" s="193"/>
      <c r="AP17" s="225"/>
      <c r="AQ17" s="225"/>
      <c r="AR17" s="225">
        <f t="shared" si="2"/>
        <v>0</v>
      </c>
      <c r="AS17" s="225">
        <f t="shared" si="0"/>
        <v>0</v>
      </c>
      <c r="AT17" s="225">
        <f t="shared" si="1"/>
        <v>0</v>
      </c>
      <c r="AU17" s="226"/>
    </row>
    <row r="18" spans="2:47" ht="16.7" customHeight="1">
      <c r="B18" s="123"/>
      <c r="D18" s="121"/>
      <c r="E18" s="65" t="s">
        <v>287</v>
      </c>
      <c r="F18" s="125" t="s">
        <v>288</v>
      </c>
      <c r="G18" s="245" t="s">
        <v>210</v>
      </c>
      <c r="H18" s="268"/>
      <c r="I18" s="191"/>
      <c r="J18" s="195"/>
      <c r="K18" s="131"/>
      <c r="L18" s="131" t="s">
        <v>250</v>
      </c>
      <c r="M18" s="184"/>
      <c r="N18" s="268"/>
      <c r="O18" s="191"/>
      <c r="P18" s="121" t="s">
        <v>211</v>
      </c>
      <c r="Q18" s="65" t="s">
        <v>289</v>
      </c>
      <c r="R18" s="277" t="s">
        <v>290</v>
      </c>
      <c r="S18" s="184">
        <v>770</v>
      </c>
      <c r="T18" s="185"/>
      <c r="U18" s="188"/>
      <c r="V18" s="121" t="s">
        <v>216</v>
      </c>
      <c r="W18" s="65" t="s">
        <v>291</v>
      </c>
      <c r="X18" s="196" t="s">
        <v>292</v>
      </c>
      <c r="Y18" s="184">
        <v>2394</v>
      </c>
      <c r="Z18" s="268"/>
      <c r="AA18" s="253"/>
      <c r="AB18" s="122" t="s">
        <v>216</v>
      </c>
      <c r="AC18" s="65" t="s">
        <v>293</v>
      </c>
      <c r="AD18" s="125" t="s">
        <v>294</v>
      </c>
      <c r="AE18" s="184">
        <v>2120</v>
      </c>
      <c r="AF18" s="268"/>
      <c r="AG18" s="192"/>
      <c r="AH18" s="121"/>
      <c r="AI18" s="65"/>
      <c r="AJ18" s="125"/>
      <c r="AK18" s="198"/>
      <c r="AL18" s="269"/>
      <c r="AM18" s="193"/>
      <c r="AP18" s="225"/>
      <c r="AQ18" s="225"/>
      <c r="AR18" s="225">
        <f t="shared" si="2"/>
        <v>0</v>
      </c>
      <c r="AS18" s="225">
        <f t="shared" si="0"/>
        <v>0</v>
      </c>
      <c r="AT18" s="225">
        <f t="shared" si="1"/>
        <v>0</v>
      </c>
      <c r="AU18" s="226"/>
    </row>
    <row r="19" spans="2:47" ht="16.7" customHeight="1">
      <c r="B19" s="123"/>
      <c r="D19" s="121"/>
      <c r="E19" s="65" t="s">
        <v>295</v>
      </c>
      <c r="F19" s="196" t="s">
        <v>296</v>
      </c>
      <c r="G19" s="245" t="s">
        <v>210</v>
      </c>
      <c r="H19" s="268"/>
      <c r="I19" s="191"/>
      <c r="J19" s="195"/>
      <c r="K19" s="131"/>
      <c r="L19" s="131" t="s">
        <v>250</v>
      </c>
      <c r="M19" s="184"/>
      <c r="N19" s="268"/>
      <c r="O19" s="191"/>
      <c r="P19" s="121" t="s">
        <v>211</v>
      </c>
      <c r="Q19" s="65" t="s">
        <v>297</v>
      </c>
      <c r="R19" s="125" t="s">
        <v>298</v>
      </c>
      <c r="S19" s="184">
        <v>360</v>
      </c>
      <c r="T19" s="185"/>
      <c r="U19" s="188"/>
      <c r="V19" s="121" t="s">
        <v>216</v>
      </c>
      <c r="W19" s="65" t="s">
        <v>299</v>
      </c>
      <c r="X19" s="196" t="s">
        <v>300</v>
      </c>
      <c r="Y19" s="184">
        <v>2961</v>
      </c>
      <c r="Z19" s="268"/>
      <c r="AA19" s="253"/>
      <c r="AB19" s="122" t="s">
        <v>216</v>
      </c>
      <c r="AC19" s="65" t="s">
        <v>301</v>
      </c>
      <c r="AD19" s="196" t="s">
        <v>302</v>
      </c>
      <c r="AE19" s="184">
        <v>2297</v>
      </c>
      <c r="AF19" s="268"/>
      <c r="AG19" s="192"/>
      <c r="AH19" s="121"/>
      <c r="AI19" s="65"/>
      <c r="AJ19" s="125"/>
      <c r="AK19" s="198"/>
      <c r="AL19" s="269"/>
      <c r="AM19" s="193"/>
      <c r="AP19" s="225"/>
      <c r="AQ19" s="225"/>
      <c r="AR19" s="225">
        <f t="shared" si="2"/>
        <v>0</v>
      </c>
      <c r="AS19" s="225">
        <f t="shared" si="0"/>
        <v>0</v>
      </c>
      <c r="AT19" s="225">
        <f t="shared" si="1"/>
        <v>0</v>
      </c>
      <c r="AU19" s="226"/>
    </row>
    <row r="20" spans="2:47" ht="16.7" customHeight="1">
      <c r="B20" s="123"/>
      <c r="D20" s="121"/>
      <c r="E20" s="65" t="s">
        <v>251</v>
      </c>
      <c r="F20" s="125" t="s">
        <v>303</v>
      </c>
      <c r="G20" s="245" t="s">
        <v>210</v>
      </c>
      <c r="H20" s="268"/>
      <c r="I20" s="190"/>
      <c r="J20" s="195"/>
      <c r="K20" s="131"/>
      <c r="L20" s="131" t="s">
        <v>250</v>
      </c>
      <c r="M20" s="184"/>
      <c r="N20" s="268"/>
      <c r="O20" s="191"/>
      <c r="P20" s="121" t="s">
        <v>211</v>
      </c>
      <c r="Q20" s="65" t="s">
        <v>279</v>
      </c>
      <c r="R20" s="125" t="s">
        <v>304</v>
      </c>
      <c r="S20" s="184">
        <v>110</v>
      </c>
      <c r="T20" s="185"/>
      <c r="U20" s="188"/>
      <c r="V20" s="121" t="s">
        <v>216</v>
      </c>
      <c r="W20" s="65" t="s">
        <v>305</v>
      </c>
      <c r="X20" s="125" t="s">
        <v>306</v>
      </c>
      <c r="Y20" s="184">
        <v>1949</v>
      </c>
      <c r="Z20" s="268"/>
      <c r="AA20" s="253"/>
      <c r="AB20" s="122" t="s">
        <v>216</v>
      </c>
      <c r="AC20" s="65" t="s">
        <v>307</v>
      </c>
      <c r="AD20" s="125" t="s">
        <v>308</v>
      </c>
      <c r="AE20" s="184">
        <v>3157</v>
      </c>
      <c r="AF20" s="268"/>
      <c r="AG20" s="192"/>
      <c r="AH20" s="121"/>
      <c r="AI20" s="65"/>
      <c r="AJ20" s="196"/>
      <c r="AK20" s="198"/>
      <c r="AL20" s="269"/>
      <c r="AM20" s="193"/>
      <c r="AP20" s="225"/>
      <c r="AQ20" s="225"/>
      <c r="AR20" s="225">
        <f t="shared" si="2"/>
        <v>0</v>
      </c>
      <c r="AS20" s="225">
        <f t="shared" si="0"/>
        <v>0</v>
      </c>
      <c r="AT20" s="225">
        <f t="shared" si="1"/>
        <v>0</v>
      </c>
      <c r="AU20" s="226"/>
    </row>
    <row r="21" spans="2:47" ht="16.7" customHeight="1">
      <c r="B21" s="123"/>
      <c r="D21" s="121"/>
      <c r="E21" s="65" t="s">
        <v>309</v>
      </c>
      <c r="F21" s="125" t="s">
        <v>310</v>
      </c>
      <c r="G21" s="245" t="s">
        <v>210</v>
      </c>
      <c r="H21" s="268"/>
      <c r="I21" s="190"/>
      <c r="J21" s="195"/>
      <c r="K21" s="131"/>
      <c r="L21" s="131" t="s">
        <v>250</v>
      </c>
      <c r="M21" s="184"/>
      <c r="N21" s="268"/>
      <c r="O21" s="191"/>
      <c r="P21" s="121" t="s">
        <v>211</v>
      </c>
      <c r="Q21" s="65" t="s">
        <v>311</v>
      </c>
      <c r="R21" s="125" t="s">
        <v>312</v>
      </c>
      <c r="S21" s="184">
        <v>650</v>
      </c>
      <c r="T21" s="185"/>
      <c r="U21" s="188"/>
      <c r="V21" s="121" t="s">
        <v>216</v>
      </c>
      <c r="W21" s="65" t="s">
        <v>313</v>
      </c>
      <c r="X21" s="196" t="s">
        <v>314</v>
      </c>
      <c r="Y21" s="184">
        <v>4920</v>
      </c>
      <c r="Z21" s="268"/>
      <c r="AA21" s="253"/>
      <c r="AB21" s="122" t="s">
        <v>216</v>
      </c>
      <c r="AC21" s="65" t="s">
        <v>315</v>
      </c>
      <c r="AD21" s="125" t="s">
        <v>316</v>
      </c>
      <c r="AE21" s="184">
        <v>1954</v>
      </c>
      <c r="AF21" s="268"/>
      <c r="AG21" s="192"/>
      <c r="AH21" s="121"/>
      <c r="AI21" s="65"/>
      <c r="AJ21" s="196"/>
      <c r="AK21" s="198"/>
      <c r="AL21" s="269"/>
      <c r="AM21" s="193"/>
      <c r="AP21" s="225"/>
      <c r="AQ21" s="225"/>
      <c r="AR21" s="225">
        <f t="shared" si="2"/>
        <v>0</v>
      </c>
      <c r="AS21" s="225">
        <f t="shared" si="0"/>
        <v>0</v>
      </c>
      <c r="AT21" s="225">
        <f t="shared" si="1"/>
        <v>0</v>
      </c>
      <c r="AU21" s="226"/>
    </row>
    <row r="22" spans="2:47" ht="16.7" customHeight="1">
      <c r="B22" s="123"/>
      <c r="D22" s="121"/>
      <c r="E22" s="65" t="s">
        <v>317</v>
      </c>
      <c r="F22" s="125" t="s">
        <v>318</v>
      </c>
      <c r="G22" s="245" t="s">
        <v>210</v>
      </c>
      <c r="H22" s="268"/>
      <c r="I22" s="190"/>
      <c r="J22" s="195"/>
      <c r="K22" s="131"/>
      <c r="L22" s="131" t="s">
        <v>250</v>
      </c>
      <c r="M22" s="184"/>
      <c r="N22" s="268"/>
      <c r="O22" s="190"/>
      <c r="P22" s="121" t="s">
        <v>211</v>
      </c>
      <c r="Q22" s="65" t="s">
        <v>319</v>
      </c>
      <c r="R22" s="125" t="s">
        <v>320</v>
      </c>
      <c r="S22" s="184">
        <v>510</v>
      </c>
      <c r="T22" s="185"/>
      <c r="U22" s="188"/>
      <c r="V22" s="121" t="s">
        <v>216</v>
      </c>
      <c r="W22" s="65" t="s">
        <v>321</v>
      </c>
      <c r="X22" s="196" t="s">
        <v>322</v>
      </c>
      <c r="Y22" s="184">
        <v>2002</v>
      </c>
      <c r="Z22" s="268"/>
      <c r="AA22" s="253"/>
      <c r="AB22" s="122" t="s">
        <v>216</v>
      </c>
      <c r="AC22" s="65" t="s">
        <v>323</v>
      </c>
      <c r="AD22" s="125" t="s">
        <v>324</v>
      </c>
      <c r="AE22" s="184">
        <v>2655</v>
      </c>
      <c r="AF22" s="268"/>
      <c r="AG22" s="192"/>
      <c r="AH22" s="121"/>
      <c r="AI22" s="65"/>
      <c r="AJ22" s="125"/>
      <c r="AK22" s="198"/>
      <c r="AL22" s="269"/>
      <c r="AM22" s="193"/>
      <c r="AP22" s="225"/>
      <c r="AQ22" s="225"/>
      <c r="AR22" s="225">
        <f t="shared" si="2"/>
        <v>0</v>
      </c>
      <c r="AS22" s="225">
        <f t="shared" si="0"/>
        <v>0</v>
      </c>
      <c r="AT22" s="225">
        <f t="shared" si="1"/>
        <v>0</v>
      </c>
      <c r="AU22" s="226"/>
    </row>
    <row r="23" spans="2:47" ht="16.7" customHeight="1">
      <c r="B23" s="123"/>
      <c r="D23" s="121"/>
      <c r="E23" s="65"/>
      <c r="F23" s="125"/>
      <c r="G23" s="245"/>
      <c r="H23" s="268"/>
      <c r="I23" s="190"/>
      <c r="J23" s="195"/>
      <c r="K23" s="131"/>
      <c r="L23" s="131" t="s">
        <v>250</v>
      </c>
      <c r="M23" s="184"/>
      <c r="N23" s="268"/>
      <c r="O23" s="190"/>
      <c r="P23" s="121" t="s">
        <v>211</v>
      </c>
      <c r="Q23" s="65" t="s">
        <v>325</v>
      </c>
      <c r="R23" s="125" t="s">
        <v>326</v>
      </c>
      <c r="S23" s="184">
        <v>280</v>
      </c>
      <c r="T23" s="185"/>
      <c r="U23" s="192"/>
      <c r="V23" s="121" t="s">
        <v>216</v>
      </c>
      <c r="W23" s="65" t="s">
        <v>327</v>
      </c>
      <c r="X23" s="125" t="s">
        <v>328</v>
      </c>
      <c r="Y23" s="184">
        <v>3035</v>
      </c>
      <c r="Z23" s="268"/>
      <c r="AA23" s="197"/>
      <c r="AB23" s="122" t="s">
        <v>216</v>
      </c>
      <c r="AC23" s="65" t="s">
        <v>329</v>
      </c>
      <c r="AD23" s="125" t="s">
        <v>330</v>
      </c>
      <c r="AE23" s="184">
        <v>1178</v>
      </c>
      <c r="AF23" s="268"/>
      <c r="AG23" s="192"/>
      <c r="AH23" s="195"/>
      <c r="AI23" s="131"/>
      <c r="AJ23" s="131"/>
      <c r="AK23" s="198"/>
      <c r="AL23" s="269"/>
      <c r="AM23" s="193"/>
      <c r="AP23" s="225"/>
      <c r="AQ23" s="225"/>
      <c r="AR23" s="225">
        <f t="shared" si="2"/>
        <v>0</v>
      </c>
      <c r="AS23" s="225">
        <f t="shared" si="0"/>
        <v>0</v>
      </c>
      <c r="AT23" s="225">
        <f t="shared" si="1"/>
        <v>0</v>
      </c>
      <c r="AU23" s="225"/>
    </row>
    <row r="24" spans="2:47" ht="16.7" customHeight="1">
      <c r="B24" s="123"/>
      <c r="D24" s="195"/>
      <c r="E24" s="65"/>
      <c r="F24" s="125"/>
      <c r="G24" s="245"/>
      <c r="H24" s="268"/>
      <c r="I24" s="190"/>
      <c r="J24" s="195"/>
      <c r="K24" s="131"/>
      <c r="L24" s="131" t="s">
        <v>250</v>
      </c>
      <c r="M24" s="184"/>
      <c r="N24" s="268"/>
      <c r="O24" s="190"/>
      <c r="P24" s="121" t="s">
        <v>211</v>
      </c>
      <c r="Q24" s="65" t="s">
        <v>331</v>
      </c>
      <c r="R24" s="125" t="s">
        <v>332</v>
      </c>
      <c r="S24" s="184">
        <v>40</v>
      </c>
      <c r="T24" s="185"/>
      <c r="U24" s="192"/>
      <c r="V24" s="121"/>
      <c r="W24" s="65" t="s">
        <v>333</v>
      </c>
      <c r="X24" s="125"/>
      <c r="Y24" s="245" t="s">
        <v>334</v>
      </c>
      <c r="Z24" s="268"/>
      <c r="AA24" s="197"/>
      <c r="AB24" s="122" t="s">
        <v>216</v>
      </c>
      <c r="AC24" s="65" t="s">
        <v>335</v>
      </c>
      <c r="AD24" s="196" t="s">
        <v>336</v>
      </c>
      <c r="AE24" s="184">
        <v>790</v>
      </c>
      <c r="AF24" s="268"/>
      <c r="AG24" s="192"/>
      <c r="AH24" s="195"/>
      <c r="AI24" s="65"/>
      <c r="AJ24" s="125"/>
      <c r="AK24" s="198"/>
      <c r="AL24" s="269"/>
      <c r="AM24" s="193"/>
      <c r="AP24" s="225"/>
      <c r="AQ24" s="225"/>
      <c r="AR24" s="225">
        <f t="shared" si="2"/>
        <v>0</v>
      </c>
      <c r="AS24" s="225"/>
      <c r="AT24" s="225">
        <f t="shared" si="1"/>
        <v>0</v>
      </c>
      <c r="AU24" s="225"/>
    </row>
    <row r="25" spans="2:47" ht="16.7" customHeight="1">
      <c r="B25" s="123"/>
      <c r="D25" s="195"/>
      <c r="E25" s="65"/>
      <c r="F25" s="125"/>
      <c r="G25" s="245"/>
      <c r="H25" s="268"/>
      <c r="I25" s="190"/>
      <c r="J25" s="195"/>
      <c r="K25" s="131"/>
      <c r="L25" s="131" t="s">
        <v>250</v>
      </c>
      <c r="M25" s="184"/>
      <c r="N25" s="268"/>
      <c r="O25" s="190"/>
      <c r="P25" s="195"/>
      <c r="Q25" s="131"/>
      <c r="R25" s="131" t="s">
        <v>250</v>
      </c>
      <c r="S25" s="184"/>
      <c r="T25" s="185"/>
      <c r="U25" s="192"/>
      <c r="V25" s="121"/>
      <c r="W25" s="65" t="s">
        <v>337</v>
      </c>
      <c r="X25" s="125"/>
      <c r="Y25" s="245" t="s">
        <v>334</v>
      </c>
      <c r="Z25" s="268"/>
      <c r="AA25" s="197"/>
      <c r="AB25" s="122" t="s">
        <v>216</v>
      </c>
      <c r="AC25" s="65" t="s">
        <v>338</v>
      </c>
      <c r="AD25" s="196" t="s">
        <v>339</v>
      </c>
      <c r="AE25" s="184">
        <v>2120</v>
      </c>
      <c r="AF25" s="268"/>
      <c r="AG25" s="192"/>
      <c r="AH25" s="195"/>
      <c r="AI25" s="65"/>
      <c r="AJ25" s="125"/>
      <c r="AK25" s="198"/>
      <c r="AL25" s="269"/>
      <c r="AM25" s="193"/>
      <c r="AP25" s="225"/>
      <c r="AQ25" s="225"/>
      <c r="AR25" s="225"/>
      <c r="AS25" s="225"/>
      <c r="AT25" s="225">
        <f t="shared" si="1"/>
        <v>0</v>
      </c>
      <c r="AU25" s="225"/>
    </row>
    <row r="26" spans="2:47" ht="16.7" customHeight="1">
      <c r="B26" s="124"/>
      <c r="D26" s="195"/>
      <c r="E26" s="65"/>
      <c r="F26" s="125"/>
      <c r="G26" s="245"/>
      <c r="H26" s="268"/>
      <c r="I26" s="190"/>
      <c r="J26" s="195"/>
      <c r="K26" s="131"/>
      <c r="L26" s="131" t="s">
        <v>250</v>
      </c>
      <c r="M26" s="184"/>
      <c r="N26" s="268"/>
      <c r="O26" s="190"/>
      <c r="P26" s="195"/>
      <c r="Q26" s="131"/>
      <c r="R26" s="131" t="s">
        <v>250</v>
      </c>
      <c r="S26" s="184"/>
      <c r="T26" s="185"/>
      <c r="U26" s="192"/>
      <c r="V26" s="195"/>
      <c r="W26" s="65" t="s">
        <v>340</v>
      </c>
      <c r="X26" s="125"/>
      <c r="Y26" s="245" t="s">
        <v>334</v>
      </c>
      <c r="Z26" s="268"/>
      <c r="AA26" s="197"/>
      <c r="AB26" s="122"/>
      <c r="AC26" s="65" t="s">
        <v>341</v>
      </c>
      <c r="AD26" s="196"/>
      <c r="AE26" s="245" t="s">
        <v>334</v>
      </c>
      <c r="AF26" s="268">
        <v>0</v>
      </c>
      <c r="AG26" s="192"/>
      <c r="AH26" s="195"/>
      <c r="AI26" s="131"/>
      <c r="AJ26" s="131" t="s">
        <v>250</v>
      </c>
      <c r="AK26" s="184"/>
      <c r="AL26" s="269"/>
      <c r="AM26" s="193"/>
      <c r="AP26" s="225"/>
      <c r="AQ26" s="225"/>
      <c r="AR26" s="225"/>
      <c r="AS26" s="225"/>
      <c r="AT26" s="225"/>
      <c r="AU26" s="225"/>
    </row>
    <row r="27" spans="2:47" ht="16.7" customHeight="1">
      <c r="B27" s="123"/>
      <c r="D27" s="195"/>
      <c r="E27" s="65"/>
      <c r="F27" s="125"/>
      <c r="G27" s="245"/>
      <c r="H27" s="268"/>
      <c r="I27" s="190"/>
      <c r="J27" s="195"/>
      <c r="K27" s="131"/>
      <c r="L27" s="131" t="s">
        <v>250</v>
      </c>
      <c r="M27" s="184"/>
      <c r="N27" s="268"/>
      <c r="O27" s="190"/>
      <c r="P27" s="195"/>
      <c r="Q27" s="131"/>
      <c r="R27" s="131" t="s">
        <v>250</v>
      </c>
      <c r="S27" s="184"/>
      <c r="T27" s="185"/>
      <c r="U27" s="190"/>
      <c r="V27" s="195"/>
      <c r="W27" s="255" t="s">
        <v>342</v>
      </c>
      <c r="X27" s="125"/>
      <c r="Y27" s="245" t="s">
        <v>334</v>
      </c>
      <c r="Z27" s="268"/>
      <c r="AA27" s="197"/>
      <c r="AB27" s="200"/>
      <c r="AC27" s="65" t="s">
        <v>343</v>
      </c>
      <c r="AD27" s="196"/>
      <c r="AE27" s="245" t="s">
        <v>334</v>
      </c>
      <c r="AF27" s="268"/>
      <c r="AG27" s="192"/>
      <c r="AH27" s="195"/>
      <c r="AI27" s="131"/>
      <c r="AJ27" s="131" t="s">
        <v>250</v>
      </c>
      <c r="AK27" s="184"/>
      <c r="AL27" s="269"/>
      <c r="AM27" s="193"/>
      <c r="AP27" s="225"/>
      <c r="AQ27" s="225"/>
      <c r="AR27" s="225"/>
      <c r="AS27" s="225"/>
      <c r="AT27" s="225"/>
      <c r="AU27" s="225"/>
    </row>
    <row r="28" spans="2:47" ht="16.7" customHeight="1">
      <c r="B28" s="123"/>
      <c r="D28" s="195"/>
      <c r="E28" s="125"/>
      <c r="F28" s="125" t="s">
        <v>250</v>
      </c>
      <c r="G28" s="199"/>
      <c r="H28" s="268">
        <f>G28</f>
        <v>0</v>
      </c>
      <c r="I28" s="190"/>
      <c r="J28" s="195"/>
      <c r="K28" s="131"/>
      <c r="L28" s="131" t="s">
        <v>250</v>
      </c>
      <c r="M28" s="184"/>
      <c r="N28" s="268"/>
      <c r="O28" s="190"/>
      <c r="P28" s="195"/>
      <c r="Q28" s="131"/>
      <c r="R28" s="131" t="s">
        <v>250</v>
      </c>
      <c r="S28" s="184"/>
      <c r="T28" s="185"/>
      <c r="U28" s="190"/>
      <c r="V28" s="195"/>
      <c r="W28" s="255" t="s">
        <v>344</v>
      </c>
      <c r="X28" s="196"/>
      <c r="Y28" s="245" t="s">
        <v>334</v>
      </c>
      <c r="Z28" s="268"/>
      <c r="AA28" s="197"/>
      <c r="AB28" s="200"/>
      <c r="AC28" s="65" t="s">
        <v>345</v>
      </c>
      <c r="AD28" s="125"/>
      <c r="AE28" s="245" t="s">
        <v>334</v>
      </c>
      <c r="AF28" s="268"/>
      <c r="AG28" s="192"/>
      <c r="AH28" s="195"/>
      <c r="AI28" s="131"/>
      <c r="AJ28" s="131" t="s">
        <v>250</v>
      </c>
      <c r="AK28" s="184"/>
      <c r="AL28" s="269"/>
      <c r="AM28" s="193"/>
      <c r="AP28" s="225"/>
      <c r="AQ28" s="225"/>
      <c r="AR28" s="225"/>
      <c r="AS28" s="225"/>
      <c r="AT28" s="225"/>
      <c r="AU28" s="225"/>
    </row>
    <row r="29" spans="2:47" ht="16.7" customHeight="1">
      <c r="B29" s="123"/>
      <c r="D29" s="195"/>
      <c r="E29" s="125"/>
      <c r="F29" s="125"/>
      <c r="G29" s="199"/>
      <c r="H29" s="268"/>
      <c r="I29" s="190"/>
      <c r="J29" s="195"/>
      <c r="K29" s="131"/>
      <c r="L29" s="131"/>
      <c r="M29" s="184"/>
      <c r="N29" s="268"/>
      <c r="O29" s="190"/>
      <c r="P29" s="195"/>
      <c r="Q29" s="131"/>
      <c r="R29" s="131"/>
      <c r="S29" s="184"/>
      <c r="T29" s="185"/>
      <c r="U29" s="190"/>
      <c r="V29" s="254"/>
      <c r="W29" s="255" t="s">
        <v>346</v>
      </c>
      <c r="X29" s="285" t="s">
        <v>347</v>
      </c>
      <c r="Y29" s="286" t="s">
        <v>210</v>
      </c>
      <c r="Z29" s="268"/>
      <c r="AA29" s="197"/>
      <c r="AB29" s="200"/>
      <c r="AC29" s="65" t="s">
        <v>348</v>
      </c>
      <c r="AD29" s="125"/>
      <c r="AE29" s="245" t="s">
        <v>334</v>
      </c>
      <c r="AF29" s="268"/>
      <c r="AG29" s="192"/>
      <c r="AH29" s="195"/>
      <c r="AI29" s="131"/>
      <c r="AJ29" s="131"/>
      <c r="AK29" s="184"/>
      <c r="AL29" s="269"/>
      <c r="AM29" s="265"/>
      <c r="AP29" s="227"/>
      <c r="AQ29" s="227"/>
      <c r="AR29" s="227"/>
      <c r="AS29" s="227"/>
      <c r="AT29" s="227"/>
      <c r="AU29" s="227"/>
    </row>
    <row r="30" spans="2:47" ht="16.7" customHeight="1" thickBot="1">
      <c r="B30" s="123"/>
      <c r="D30" s="195"/>
      <c r="E30" s="125"/>
      <c r="F30" s="125" t="s">
        <v>250</v>
      </c>
      <c r="G30" s="199"/>
      <c r="H30" s="268">
        <f>G30</f>
        <v>0</v>
      </c>
      <c r="I30" s="190"/>
      <c r="J30" s="195"/>
      <c r="K30" s="131"/>
      <c r="L30" s="131" t="s">
        <v>250</v>
      </c>
      <c r="M30" s="184"/>
      <c r="N30" s="268"/>
      <c r="O30" s="190"/>
      <c r="P30" s="195"/>
      <c r="Q30" s="131"/>
      <c r="R30" s="131" t="s">
        <v>250</v>
      </c>
      <c r="S30" s="184"/>
      <c r="T30" s="185"/>
      <c r="U30" s="190"/>
      <c r="V30" s="254"/>
      <c r="W30" s="255"/>
      <c r="X30" s="285"/>
      <c r="Y30" s="278"/>
      <c r="Z30" s="268"/>
      <c r="AA30" s="197"/>
      <c r="AB30" s="200"/>
      <c r="AC30" s="65" t="s">
        <v>349</v>
      </c>
      <c r="AD30" s="125"/>
      <c r="AE30" s="245" t="s">
        <v>334</v>
      </c>
      <c r="AF30" s="268"/>
      <c r="AG30" s="192"/>
      <c r="AH30" s="195"/>
      <c r="AI30" s="131"/>
      <c r="AJ30" s="131" t="s">
        <v>250</v>
      </c>
      <c r="AK30" s="184"/>
      <c r="AL30" s="269"/>
      <c r="AM30" s="201"/>
      <c r="AP30" s="227"/>
      <c r="AQ30" s="227"/>
      <c r="AR30" s="227"/>
      <c r="AS30" s="227"/>
      <c r="AT30" s="227"/>
      <c r="AU30" s="227"/>
    </row>
    <row r="31" spans="2:47" ht="15.75" customHeight="1" thickBot="1">
      <c r="B31" s="126" t="s">
        <v>350</v>
      </c>
      <c r="C31" s="127">
        <f>SUM(G31:AL31)</f>
        <v>81375</v>
      </c>
      <c r="D31" s="165"/>
      <c r="E31" s="202"/>
      <c r="F31" s="202" t="s">
        <v>250</v>
      </c>
      <c r="G31" s="203">
        <f>SUM(G9:G30)</f>
        <v>0</v>
      </c>
      <c r="H31" s="204"/>
      <c r="I31" s="205"/>
      <c r="J31" s="165"/>
      <c r="K31" s="202"/>
      <c r="L31" s="202" t="s">
        <v>250</v>
      </c>
      <c r="M31" s="203">
        <f>SUM(M9:M30)</f>
        <v>1598</v>
      </c>
      <c r="N31" s="203"/>
      <c r="O31" s="205"/>
      <c r="P31" s="165"/>
      <c r="Q31" s="202"/>
      <c r="R31" s="202" t="s">
        <v>250</v>
      </c>
      <c r="S31" s="203">
        <f>SUM(S9:S30)</f>
        <v>5800</v>
      </c>
      <c r="T31" s="203"/>
      <c r="U31" s="205"/>
      <c r="V31" s="165"/>
      <c r="W31" s="202"/>
      <c r="X31" s="202" t="s">
        <v>250</v>
      </c>
      <c r="Y31" s="203"/>
      <c r="Z31" s="203"/>
      <c r="AA31" s="203"/>
      <c r="AB31" s="168"/>
      <c r="AC31" s="202"/>
      <c r="AD31" s="202"/>
      <c r="AE31" s="203">
        <f>SUM(Y9:Y30,AE9:AE30)</f>
        <v>73977</v>
      </c>
      <c r="AF31" s="203"/>
      <c r="AG31" s="206"/>
      <c r="AH31" s="170"/>
      <c r="AI31" s="202"/>
      <c r="AJ31" s="202" t="s">
        <v>250</v>
      </c>
      <c r="AK31" s="203">
        <f>SUM(AK9:AK30)</f>
        <v>0</v>
      </c>
      <c r="AL31" s="203"/>
      <c r="AM31" s="207"/>
      <c r="AP31" s="228">
        <f>SUM(AP9:AP30)</f>
        <v>0</v>
      </c>
      <c r="AQ31" s="228">
        <f>SUM(AQ9:AQ30)</f>
        <v>0</v>
      </c>
      <c r="AR31" s="228">
        <f t="shared" ref="AR31:AU31" si="3">SUM(AR9:AR30)</f>
        <v>0</v>
      </c>
      <c r="AS31" s="228">
        <f>SUM(AS9:AS30)</f>
        <v>0</v>
      </c>
      <c r="AT31" s="228">
        <f t="shared" si="3"/>
        <v>0</v>
      </c>
      <c r="AU31" s="228">
        <f t="shared" si="3"/>
        <v>0</v>
      </c>
    </row>
    <row r="32" spans="2:47" ht="15.75" customHeight="1" thickBot="1">
      <c r="B32" s="129" t="s">
        <v>351</v>
      </c>
      <c r="C32" s="130">
        <f>SUM(H32,N32,T32,AF32,AL32)</f>
        <v>0</v>
      </c>
      <c r="D32" s="171"/>
      <c r="E32" s="208"/>
      <c r="F32" s="208" t="s">
        <v>250</v>
      </c>
      <c r="G32" s="231">
        <f>+AP31</f>
        <v>0</v>
      </c>
      <c r="H32" s="210">
        <f>SUM(H9:H30)</f>
        <v>0</v>
      </c>
      <c r="I32" s="211"/>
      <c r="J32" s="171"/>
      <c r="K32" s="208"/>
      <c r="L32" s="208" t="s">
        <v>250</v>
      </c>
      <c r="M32" s="231">
        <f>+AQ31</f>
        <v>0</v>
      </c>
      <c r="N32" s="209">
        <f>SUM(N9:N30)</f>
        <v>0</v>
      </c>
      <c r="O32" s="211"/>
      <c r="P32" s="171"/>
      <c r="Q32" s="208"/>
      <c r="R32" s="208" t="s">
        <v>250</v>
      </c>
      <c r="S32" s="231">
        <f>+AR31</f>
        <v>0</v>
      </c>
      <c r="T32" s="209">
        <f>SUM(T9:T30)</f>
        <v>0</v>
      </c>
      <c r="U32" s="211"/>
      <c r="V32" s="171"/>
      <c r="W32" s="208"/>
      <c r="X32" s="208" t="s">
        <v>250</v>
      </c>
      <c r="Y32" s="209"/>
      <c r="Z32" s="209"/>
      <c r="AA32" s="209"/>
      <c r="AB32" s="172"/>
      <c r="AC32" s="208"/>
      <c r="AD32" s="208"/>
      <c r="AE32" s="232">
        <f>SUM(AS31:AT31)</f>
        <v>0</v>
      </c>
      <c r="AF32" s="209">
        <f>SUM(Z9:Z30,AF9:AF30)</f>
        <v>0</v>
      </c>
      <c r="AG32" s="212"/>
      <c r="AH32" s="173"/>
      <c r="AI32" s="208"/>
      <c r="AJ32" s="208" t="s">
        <v>250</v>
      </c>
      <c r="AK32" s="231">
        <f>+AU31</f>
        <v>0</v>
      </c>
      <c r="AL32" s="209">
        <f>SUM(AL9:AL30)</f>
        <v>0</v>
      </c>
      <c r="AM32" s="213"/>
    </row>
    <row r="33" spans="2:47" ht="16.7" customHeight="1">
      <c r="B33" s="119" t="s">
        <v>352</v>
      </c>
      <c r="D33" s="121"/>
      <c r="E33" s="125"/>
      <c r="F33" s="125" t="s">
        <v>250</v>
      </c>
      <c r="G33" s="184"/>
      <c r="H33" s="185"/>
      <c r="I33" s="190"/>
      <c r="J33" s="121"/>
      <c r="K33" s="131"/>
      <c r="L33" s="159" t="s">
        <v>250</v>
      </c>
      <c r="M33" s="184"/>
      <c r="N33" s="185"/>
      <c r="O33" s="190"/>
      <c r="P33" s="121"/>
      <c r="Q33" s="65" t="s">
        <v>353</v>
      </c>
      <c r="R33" s="125" t="s">
        <v>354</v>
      </c>
      <c r="S33" s="245" t="s">
        <v>210</v>
      </c>
      <c r="T33" s="185"/>
      <c r="U33" s="190"/>
      <c r="V33" s="121" t="s">
        <v>216</v>
      </c>
      <c r="W33" s="313" t="s">
        <v>355</v>
      </c>
      <c r="X33" s="314" t="s">
        <v>356</v>
      </c>
      <c r="Y33" s="184">
        <v>3684</v>
      </c>
      <c r="Z33" s="185"/>
      <c r="AA33" s="192"/>
      <c r="AB33" s="132"/>
      <c r="AC33" s="65"/>
      <c r="AD33" s="196"/>
      <c r="AE33" s="184"/>
      <c r="AF33" s="185"/>
      <c r="AG33" s="192"/>
      <c r="AH33" s="195"/>
      <c r="AI33" s="131"/>
      <c r="AJ33" s="131" t="s">
        <v>250</v>
      </c>
      <c r="AK33" s="184"/>
      <c r="AL33" s="185"/>
      <c r="AM33" s="193"/>
      <c r="AP33" s="229"/>
      <c r="AQ33" s="229"/>
      <c r="AR33" s="225"/>
      <c r="AS33" s="225">
        <f>IF(Z33&gt;0,1,0)</f>
        <v>0</v>
      </c>
      <c r="AT33" s="229"/>
      <c r="AU33" s="229"/>
    </row>
    <row r="34" spans="2:47" ht="16.7" customHeight="1">
      <c r="B34" s="119">
        <v>45380</v>
      </c>
      <c r="D34" s="121"/>
      <c r="E34" s="125"/>
      <c r="F34" s="125" t="s">
        <v>250</v>
      </c>
      <c r="G34" s="184"/>
      <c r="H34" s="185"/>
      <c r="I34" s="190"/>
      <c r="J34" s="121"/>
      <c r="K34" s="131"/>
      <c r="L34" s="159" t="s">
        <v>250</v>
      </c>
      <c r="M34" s="184"/>
      <c r="N34" s="185"/>
      <c r="O34" s="190"/>
      <c r="P34" s="121"/>
      <c r="Q34" s="131"/>
      <c r="R34" s="159" t="s">
        <v>250</v>
      </c>
      <c r="S34" s="184"/>
      <c r="T34" s="185"/>
      <c r="U34" s="190"/>
      <c r="V34" s="121" t="s">
        <v>357</v>
      </c>
      <c r="W34" s="125" t="s">
        <v>358</v>
      </c>
      <c r="X34" s="125" t="s">
        <v>359</v>
      </c>
      <c r="Y34" s="199">
        <v>1274</v>
      </c>
      <c r="Z34" s="185"/>
      <c r="AA34" s="197"/>
      <c r="AB34" s="122"/>
      <c r="AC34" s="65"/>
      <c r="AD34" s="196"/>
      <c r="AE34" s="184"/>
      <c r="AF34" s="185"/>
      <c r="AG34" s="192"/>
      <c r="AH34" s="195"/>
      <c r="AI34" s="131"/>
      <c r="AJ34" s="131" t="s">
        <v>250</v>
      </c>
      <c r="AK34" s="184"/>
      <c r="AL34" s="185"/>
      <c r="AM34" s="193"/>
      <c r="AP34" s="229"/>
      <c r="AQ34" s="229"/>
      <c r="AR34" s="229"/>
      <c r="AS34" s="225">
        <f>IF(Z34&gt;0,1,0)</f>
        <v>0</v>
      </c>
      <c r="AT34" s="229"/>
      <c r="AU34" s="229"/>
    </row>
    <row r="35" spans="2:47" ht="16.7" customHeight="1" thickBot="1">
      <c r="B35" s="123"/>
      <c r="D35" s="121"/>
      <c r="E35" s="125"/>
      <c r="F35" s="125" t="s">
        <v>250</v>
      </c>
      <c r="G35" s="184"/>
      <c r="H35" s="185"/>
      <c r="I35" s="190"/>
      <c r="J35" s="121"/>
      <c r="K35" s="131"/>
      <c r="L35" s="159" t="s">
        <v>250</v>
      </c>
      <c r="M35" s="184"/>
      <c r="N35" s="185"/>
      <c r="O35" s="190"/>
      <c r="P35" s="121"/>
      <c r="Q35" s="131"/>
      <c r="R35" s="159" t="s">
        <v>250</v>
      </c>
      <c r="S35" s="184"/>
      <c r="T35" s="185"/>
      <c r="U35" s="190"/>
      <c r="V35" s="121"/>
      <c r="W35" s="65" t="s">
        <v>360</v>
      </c>
      <c r="X35" s="125"/>
      <c r="Y35" s="198" t="s">
        <v>334</v>
      </c>
      <c r="Z35" s="199"/>
      <c r="AA35" s="197"/>
      <c r="AB35" s="122"/>
      <c r="AC35" s="131"/>
      <c r="AD35" s="159" t="s">
        <v>250</v>
      </c>
      <c r="AE35" s="184"/>
      <c r="AF35" s="185"/>
      <c r="AG35" s="192"/>
      <c r="AH35" s="195"/>
      <c r="AI35" s="131"/>
      <c r="AJ35" s="131" t="s">
        <v>250</v>
      </c>
      <c r="AK35" s="184"/>
      <c r="AL35" s="185"/>
      <c r="AM35" s="193"/>
      <c r="AP35" s="230"/>
      <c r="AQ35" s="230"/>
      <c r="AR35" s="230"/>
      <c r="AS35" s="230"/>
      <c r="AT35" s="230"/>
      <c r="AU35" s="230"/>
    </row>
    <row r="36" spans="2:47" ht="16.7" customHeight="1" thickBot="1">
      <c r="B36" s="126" t="s">
        <v>350</v>
      </c>
      <c r="C36" s="127">
        <f>SUM(G36:AL36)</f>
        <v>4958</v>
      </c>
      <c r="D36" s="165"/>
      <c r="E36" s="202"/>
      <c r="F36" s="202" t="s">
        <v>250</v>
      </c>
      <c r="G36" s="203">
        <f>SUM(G33:G35)</f>
        <v>0</v>
      </c>
      <c r="H36" s="204"/>
      <c r="I36" s="205"/>
      <c r="J36" s="165"/>
      <c r="K36" s="202"/>
      <c r="L36" s="202" t="s">
        <v>250</v>
      </c>
      <c r="M36" s="203">
        <f>SUM(M33:M35)</f>
        <v>0</v>
      </c>
      <c r="N36" s="203"/>
      <c r="O36" s="205"/>
      <c r="P36" s="165"/>
      <c r="Q36" s="202"/>
      <c r="R36" s="202" t="s">
        <v>250</v>
      </c>
      <c r="S36" s="203">
        <f>SUM(S33:S35)</f>
        <v>0</v>
      </c>
      <c r="T36" s="203"/>
      <c r="U36" s="205"/>
      <c r="V36" s="165"/>
      <c r="W36" s="202"/>
      <c r="X36" s="202" t="s">
        <v>250</v>
      </c>
      <c r="Y36" s="203"/>
      <c r="Z36" s="203"/>
      <c r="AA36" s="203"/>
      <c r="AB36" s="168"/>
      <c r="AC36" s="202"/>
      <c r="AD36" s="202" t="s">
        <v>250</v>
      </c>
      <c r="AE36" s="203">
        <f>SUM(Y33:Y35,AE33:AE35)</f>
        <v>4958</v>
      </c>
      <c r="AF36" s="203"/>
      <c r="AG36" s="206"/>
      <c r="AH36" s="170"/>
      <c r="AI36" s="202"/>
      <c r="AJ36" s="202" t="s">
        <v>250</v>
      </c>
      <c r="AK36" s="203">
        <f>SUM(AK33:AK35)</f>
        <v>0</v>
      </c>
      <c r="AL36" s="203"/>
      <c r="AM36" s="214"/>
      <c r="AP36" s="228">
        <f>SUM(AP33:AP35)</f>
        <v>0</v>
      </c>
      <c r="AQ36" s="228">
        <f t="shared" ref="AQ36:AU36" si="4">SUM(AQ33:AQ35)</f>
        <v>0</v>
      </c>
      <c r="AR36" s="228">
        <f t="shared" si="4"/>
        <v>0</v>
      </c>
      <c r="AS36" s="228">
        <f t="shared" si="4"/>
        <v>0</v>
      </c>
      <c r="AT36" s="228">
        <f t="shared" si="4"/>
        <v>0</v>
      </c>
      <c r="AU36" s="228">
        <f t="shared" si="4"/>
        <v>0</v>
      </c>
    </row>
    <row r="37" spans="2:47" ht="16.7" customHeight="1" thickBot="1">
      <c r="B37" s="129" t="s">
        <v>351</v>
      </c>
      <c r="C37" s="130">
        <f>SUM(H37,N37,T37,AF37,AL37)</f>
        <v>0</v>
      </c>
      <c r="D37" s="171"/>
      <c r="E37" s="208"/>
      <c r="F37" s="208" t="s">
        <v>250</v>
      </c>
      <c r="G37" s="209"/>
      <c r="H37" s="210">
        <f>SUM(H33:H35)</f>
        <v>0</v>
      </c>
      <c r="I37" s="211"/>
      <c r="J37" s="171"/>
      <c r="K37" s="208"/>
      <c r="L37" s="208" t="s">
        <v>250</v>
      </c>
      <c r="M37" s="209"/>
      <c r="N37" s="209">
        <f>SUM(N33:N35)</f>
        <v>0</v>
      </c>
      <c r="O37" s="211"/>
      <c r="P37" s="171"/>
      <c r="Q37" s="208"/>
      <c r="R37" s="208" t="s">
        <v>250</v>
      </c>
      <c r="S37" s="233">
        <f>+AR36</f>
        <v>0</v>
      </c>
      <c r="T37" s="209">
        <f>SUM(T33:T35)</f>
        <v>0</v>
      </c>
      <c r="U37" s="211"/>
      <c r="V37" s="171"/>
      <c r="W37" s="208"/>
      <c r="X37" s="208" t="s">
        <v>250</v>
      </c>
      <c r="Y37" s="260"/>
      <c r="Z37" s="209"/>
      <c r="AA37" s="209"/>
      <c r="AB37" s="172"/>
      <c r="AC37" s="208"/>
      <c r="AD37" s="208" t="s">
        <v>250</v>
      </c>
      <c r="AE37" s="232">
        <f>+AS36</f>
        <v>0</v>
      </c>
      <c r="AF37" s="209">
        <f>SUM(Z33:Z35,AF33:AF35)</f>
        <v>0</v>
      </c>
      <c r="AG37" s="212"/>
      <c r="AH37" s="173"/>
      <c r="AI37" s="208"/>
      <c r="AJ37" s="208" t="s">
        <v>250</v>
      </c>
      <c r="AK37" s="209"/>
      <c r="AL37" s="209">
        <f>SUM(AL33:AL35)</f>
        <v>0</v>
      </c>
      <c r="AM37" s="215"/>
    </row>
    <row r="38" spans="2:47" ht="16.7" customHeight="1">
      <c r="B38" s="119" t="s">
        <v>361</v>
      </c>
      <c r="D38" s="121"/>
      <c r="E38" s="65"/>
      <c r="F38" s="125"/>
      <c r="G38" s="245"/>
      <c r="H38" s="185"/>
      <c r="I38" s="190"/>
      <c r="J38" s="121"/>
      <c r="K38" s="65"/>
      <c r="L38" s="125"/>
      <c r="M38" s="245"/>
      <c r="N38" s="185"/>
      <c r="O38" s="190"/>
      <c r="P38" s="121"/>
      <c r="Q38" s="65" t="s">
        <v>362</v>
      </c>
      <c r="R38" s="279" t="s">
        <v>363</v>
      </c>
      <c r="S38" s="245" t="s">
        <v>210</v>
      </c>
      <c r="T38" s="185"/>
      <c r="U38" s="190"/>
      <c r="V38" s="133" t="s">
        <v>216</v>
      </c>
      <c r="W38" s="65" t="s">
        <v>364</v>
      </c>
      <c r="X38" s="196" t="s">
        <v>365</v>
      </c>
      <c r="Y38" s="184">
        <v>2737</v>
      </c>
      <c r="Z38" s="185"/>
      <c r="AA38" s="216"/>
      <c r="AB38" s="122"/>
      <c r="AC38" s="65" t="s">
        <v>366</v>
      </c>
      <c r="AD38" s="196"/>
      <c r="AE38" s="270" t="s">
        <v>334</v>
      </c>
      <c r="AF38" s="185"/>
      <c r="AG38" s="192"/>
      <c r="AH38" s="195"/>
      <c r="AI38" s="131"/>
      <c r="AJ38" s="131" t="s">
        <v>250</v>
      </c>
      <c r="AK38" s="184"/>
      <c r="AL38" s="185"/>
      <c r="AM38" s="193"/>
      <c r="AP38" s="225"/>
      <c r="AQ38" s="225"/>
      <c r="AR38" s="225"/>
      <c r="AS38" s="225">
        <f>IF(Z38&gt;0,1,0)</f>
        <v>0</v>
      </c>
      <c r="AT38" s="229"/>
      <c r="AU38" s="229"/>
    </row>
    <row r="39" spans="2:47" ht="16.7" customHeight="1">
      <c r="B39" s="119">
        <v>45208</v>
      </c>
      <c r="D39" s="121"/>
      <c r="E39" s="125"/>
      <c r="F39" s="125" t="s">
        <v>250</v>
      </c>
      <c r="G39" s="184"/>
      <c r="H39" s="185"/>
      <c r="I39" s="190"/>
      <c r="J39" s="195"/>
      <c r="K39" s="131"/>
      <c r="L39" s="131"/>
      <c r="M39" s="184"/>
      <c r="N39" s="185"/>
      <c r="O39" s="190"/>
      <c r="P39" s="121"/>
      <c r="Q39" s="131"/>
      <c r="R39" s="159" t="s">
        <v>250</v>
      </c>
      <c r="S39" s="184"/>
      <c r="T39" s="185"/>
      <c r="U39" s="190"/>
      <c r="V39" s="121" t="s">
        <v>216</v>
      </c>
      <c r="W39" s="65" t="s">
        <v>367</v>
      </c>
      <c r="X39" s="196" t="s">
        <v>368</v>
      </c>
      <c r="Y39" s="184">
        <v>2579</v>
      </c>
      <c r="Z39" s="185"/>
      <c r="AA39" s="197"/>
      <c r="AB39" s="200"/>
      <c r="AC39" s="65" t="s">
        <v>369</v>
      </c>
      <c r="AD39" s="125"/>
      <c r="AE39" s="270" t="s">
        <v>334</v>
      </c>
      <c r="AF39" s="185"/>
      <c r="AG39" s="192"/>
      <c r="AH39" s="195"/>
      <c r="AI39" s="131"/>
      <c r="AJ39" s="131" t="s">
        <v>250</v>
      </c>
      <c r="AK39" s="184"/>
      <c r="AL39" s="185"/>
      <c r="AM39" s="193"/>
      <c r="AP39" s="229"/>
      <c r="AQ39" s="229"/>
      <c r="AR39" s="229"/>
      <c r="AS39" s="225">
        <f>IF(Z39&gt;0,1,0)</f>
        <v>0</v>
      </c>
      <c r="AT39" s="229"/>
      <c r="AU39" s="229"/>
    </row>
    <row r="40" spans="2:47" ht="16.7" customHeight="1">
      <c r="B40" s="123"/>
      <c r="D40" s="121"/>
      <c r="E40" s="125"/>
      <c r="F40" s="125" t="s">
        <v>250</v>
      </c>
      <c r="G40" s="184"/>
      <c r="H40" s="185"/>
      <c r="I40" s="190"/>
      <c r="J40" s="195"/>
      <c r="K40" s="131"/>
      <c r="L40" s="131"/>
      <c r="M40" s="184"/>
      <c r="N40" s="185"/>
      <c r="O40" s="190"/>
      <c r="P40" s="121"/>
      <c r="Q40" s="131"/>
      <c r="R40" s="159" t="s">
        <v>250</v>
      </c>
      <c r="S40" s="184"/>
      <c r="T40" s="185"/>
      <c r="U40" s="190"/>
      <c r="V40" s="121" t="s">
        <v>357</v>
      </c>
      <c r="W40" s="125" t="s">
        <v>370</v>
      </c>
      <c r="X40" s="125" t="s">
        <v>371</v>
      </c>
      <c r="Y40" s="199">
        <v>1966</v>
      </c>
      <c r="Z40" s="185"/>
      <c r="AA40" s="197"/>
      <c r="AB40" s="200"/>
      <c r="AC40" s="125" t="s">
        <v>372</v>
      </c>
      <c r="AD40" s="131" t="s">
        <v>250</v>
      </c>
      <c r="AE40" s="270" t="s">
        <v>334</v>
      </c>
      <c r="AF40" s="185"/>
      <c r="AG40" s="192"/>
      <c r="AH40" s="195"/>
      <c r="AI40" s="131"/>
      <c r="AJ40" s="131" t="s">
        <v>250</v>
      </c>
      <c r="AK40" s="184"/>
      <c r="AL40" s="185"/>
      <c r="AM40" s="193"/>
      <c r="AP40" s="229"/>
      <c r="AQ40" s="229"/>
      <c r="AR40" s="229"/>
      <c r="AS40" s="225">
        <f>IF(Z40&gt;0,1,0)</f>
        <v>0</v>
      </c>
      <c r="AT40" s="229"/>
      <c r="AU40" s="229"/>
    </row>
    <row r="41" spans="2:47" ht="16.7" customHeight="1" thickBot="1">
      <c r="B41" s="123"/>
      <c r="D41" s="121"/>
      <c r="E41" s="125"/>
      <c r="F41" s="125" t="s">
        <v>250</v>
      </c>
      <c r="G41" s="184"/>
      <c r="H41" s="185"/>
      <c r="I41" s="190"/>
      <c r="J41" s="195"/>
      <c r="K41" s="131"/>
      <c r="L41" s="131"/>
      <c r="M41" s="184"/>
      <c r="N41" s="185"/>
      <c r="O41" s="190"/>
      <c r="P41" s="121"/>
      <c r="Q41" s="131"/>
      <c r="R41" s="159" t="s">
        <v>250</v>
      </c>
      <c r="S41" s="184"/>
      <c r="T41" s="185"/>
      <c r="U41" s="190"/>
      <c r="V41" s="121"/>
      <c r="W41" s="65"/>
      <c r="X41" s="125"/>
      <c r="Y41" s="245"/>
      <c r="Z41" s="185"/>
      <c r="AA41" s="197"/>
      <c r="AB41" s="200"/>
      <c r="AC41" s="131"/>
      <c r="AD41" s="131" t="s">
        <v>250</v>
      </c>
      <c r="AE41" s="270"/>
      <c r="AF41" s="185"/>
      <c r="AG41" s="192"/>
      <c r="AH41" s="195"/>
      <c r="AI41" s="131"/>
      <c r="AJ41" s="131" t="s">
        <v>250</v>
      </c>
      <c r="AK41" s="184"/>
      <c r="AL41" s="185"/>
      <c r="AM41" s="193"/>
      <c r="AP41" s="230"/>
      <c r="AQ41" s="230"/>
      <c r="AR41" s="230"/>
      <c r="AS41" s="230"/>
      <c r="AT41" s="230"/>
      <c r="AU41" s="230"/>
    </row>
    <row r="42" spans="2:47" ht="16.7" customHeight="1" thickBot="1">
      <c r="B42" s="126" t="s">
        <v>350</v>
      </c>
      <c r="C42" s="127">
        <f>SUM(G42:AM42)</f>
        <v>7282</v>
      </c>
      <c r="D42" s="165"/>
      <c r="E42" s="202"/>
      <c r="F42" s="202" t="s">
        <v>250</v>
      </c>
      <c r="G42" s="203">
        <f>SUM(G38:G41)</f>
        <v>0</v>
      </c>
      <c r="H42" s="204"/>
      <c r="I42" s="205"/>
      <c r="J42" s="165"/>
      <c r="K42" s="202"/>
      <c r="L42" s="202"/>
      <c r="M42" s="203">
        <f>SUM(M38:M41)</f>
        <v>0</v>
      </c>
      <c r="N42" s="203"/>
      <c r="O42" s="205"/>
      <c r="P42" s="165"/>
      <c r="Q42" s="202"/>
      <c r="R42" s="202" t="s">
        <v>250</v>
      </c>
      <c r="S42" s="203">
        <f>SUM(S38:S41)</f>
        <v>0</v>
      </c>
      <c r="T42" s="203"/>
      <c r="U42" s="205"/>
      <c r="V42" s="165"/>
      <c r="W42" s="202"/>
      <c r="X42" s="202" t="s">
        <v>250</v>
      </c>
      <c r="Y42" s="203"/>
      <c r="Z42" s="203"/>
      <c r="AA42" s="203"/>
      <c r="AB42" s="168"/>
      <c r="AC42" s="202"/>
      <c r="AD42" s="202" t="s">
        <v>250</v>
      </c>
      <c r="AE42" s="203">
        <f>SUM(Y38:Y41,AE38:AE41)</f>
        <v>7282</v>
      </c>
      <c r="AF42" s="203"/>
      <c r="AG42" s="206"/>
      <c r="AH42" s="170"/>
      <c r="AI42" s="202"/>
      <c r="AJ42" s="202" t="s">
        <v>250</v>
      </c>
      <c r="AK42" s="203">
        <f>SUM(AK38:AK41)</f>
        <v>0</v>
      </c>
      <c r="AL42" s="203"/>
      <c r="AM42" s="214"/>
      <c r="AP42" s="228">
        <f>SUM(AP38:AP41)</f>
        <v>0</v>
      </c>
      <c r="AQ42" s="228">
        <f t="shared" ref="AQ42:AU42" si="5">SUM(AQ38:AQ41)</f>
        <v>0</v>
      </c>
      <c r="AR42" s="228">
        <f t="shared" si="5"/>
        <v>0</v>
      </c>
      <c r="AS42" s="228">
        <f t="shared" si="5"/>
        <v>0</v>
      </c>
      <c r="AT42" s="228">
        <f t="shared" si="5"/>
        <v>0</v>
      </c>
      <c r="AU42" s="228">
        <f t="shared" si="5"/>
        <v>0</v>
      </c>
    </row>
    <row r="43" spans="2:47" ht="16.7" customHeight="1" thickBot="1">
      <c r="B43" s="129" t="s">
        <v>351</v>
      </c>
      <c r="C43" s="130">
        <f>SUM(H43,N43,T43,AF43,AL43)</f>
        <v>0</v>
      </c>
      <c r="D43" s="171"/>
      <c r="E43" s="208"/>
      <c r="F43" s="208" t="s">
        <v>250</v>
      </c>
      <c r="G43" s="233">
        <f>+AP42</f>
        <v>0</v>
      </c>
      <c r="H43" s="210">
        <f>SUM(H38:H41)</f>
        <v>0</v>
      </c>
      <c r="I43" s="211"/>
      <c r="J43" s="171"/>
      <c r="K43" s="208"/>
      <c r="L43" s="208"/>
      <c r="M43" s="233">
        <f>+AQ42</f>
        <v>0</v>
      </c>
      <c r="N43" s="209">
        <f>SUM(N38:N41)</f>
        <v>0</v>
      </c>
      <c r="O43" s="211"/>
      <c r="P43" s="171"/>
      <c r="Q43" s="208"/>
      <c r="R43" s="208" t="s">
        <v>250</v>
      </c>
      <c r="S43" s="233">
        <f>+AR42</f>
        <v>0</v>
      </c>
      <c r="T43" s="209">
        <f>SUM(T38:T41)</f>
        <v>0</v>
      </c>
      <c r="U43" s="211"/>
      <c r="V43" s="171"/>
      <c r="W43" s="208"/>
      <c r="X43" s="208" t="s">
        <v>250</v>
      </c>
      <c r="Y43" s="209"/>
      <c r="Z43" s="209"/>
      <c r="AA43" s="209"/>
      <c r="AB43" s="172"/>
      <c r="AC43" s="208"/>
      <c r="AD43" s="208" t="s">
        <v>250</v>
      </c>
      <c r="AE43" s="232">
        <f>+AS42</f>
        <v>0</v>
      </c>
      <c r="AF43" s="209">
        <f>SUM(Z38:Z41,AF38:AF41)</f>
        <v>0</v>
      </c>
      <c r="AG43" s="212"/>
      <c r="AH43" s="173"/>
      <c r="AI43" s="208"/>
      <c r="AJ43" s="208" t="s">
        <v>250</v>
      </c>
      <c r="AK43" s="209"/>
      <c r="AL43" s="209">
        <f>SUM(AL38:AL41)</f>
        <v>0</v>
      </c>
      <c r="AM43" s="215"/>
    </row>
    <row r="44" spans="2:47" ht="16.7" customHeight="1">
      <c r="B44" s="119" t="s">
        <v>373</v>
      </c>
      <c r="D44" s="121"/>
      <c r="E44" s="65"/>
      <c r="F44" s="125"/>
      <c r="G44" s="245"/>
      <c r="H44" s="245"/>
      <c r="I44" s="190"/>
      <c r="J44" s="195"/>
      <c r="K44" s="131"/>
      <c r="L44" s="131"/>
      <c r="M44" s="184"/>
      <c r="N44" s="185"/>
      <c r="O44" s="190"/>
      <c r="P44" s="195"/>
      <c r="Q44" s="131"/>
      <c r="R44" s="131" t="s">
        <v>250</v>
      </c>
      <c r="S44" s="184"/>
      <c r="T44" s="185"/>
      <c r="U44" s="190"/>
      <c r="V44" s="121" t="s">
        <v>216</v>
      </c>
      <c r="W44" s="65" t="s">
        <v>374</v>
      </c>
      <c r="X44" s="196" t="s">
        <v>375</v>
      </c>
      <c r="Y44" s="184">
        <v>3542</v>
      </c>
      <c r="Z44" s="185"/>
      <c r="AA44" s="216"/>
      <c r="AB44" s="132" t="s">
        <v>216</v>
      </c>
      <c r="AC44" s="65" t="s">
        <v>376</v>
      </c>
      <c r="AD44" s="125" t="s">
        <v>377</v>
      </c>
      <c r="AE44" s="184">
        <v>1766</v>
      </c>
      <c r="AF44" s="185"/>
      <c r="AG44" s="192"/>
      <c r="AH44" s="195"/>
      <c r="AI44" s="131"/>
      <c r="AJ44" s="131" t="s">
        <v>250</v>
      </c>
      <c r="AK44" s="184"/>
      <c r="AL44" s="185"/>
      <c r="AM44" s="193"/>
      <c r="AP44" s="225"/>
      <c r="AQ44" s="229"/>
      <c r="AR44" s="229"/>
      <c r="AS44" s="225">
        <f>IF(Z44&gt;0,1,0)</f>
        <v>0</v>
      </c>
      <c r="AT44" s="225">
        <f>IF(AF44&gt;0,1,0)</f>
        <v>0</v>
      </c>
      <c r="AU44" s="229"/>
    </row>
    <row r="45" spans="2:47" ht="16.7" customHeight="1">
      <c r="B45" s="119">
        <v>45204</v>
      </c>
      <c r="D45" s="121"/>
      <c r="E45" s="65"/>
      <c r="F45" s="125"/>
      <c r="G45" s="245"/>
      <c r="H45" s="245"/>
      <c r="I45" s="190"/>
      <c r="J45" s="195"/>
      <c r="K45" s="131"/>
      <c r="L45" s="131"/>
      <c r="M45" s="184"/>
      <c r="N45" s="185"/>
      <c r="O45" s="190"/>
      <c r="P45" s="195"/>
      <c r="Q45" s="131"/>
      <c r="R45" s="131" t="s">
        <v>250</v>
      </c>
      <c r="S45" s="184"/>
      <c r="T45" s="185"/>
      <c r="U45" s="190"/>
      <c r="V45" s="121" t="s">
        <v>216</v>
      </c>
      <c r="W45" s="65" t="s">
        <v>378</v>
      </c>
      <c r="X45" s="196" t="s">
        <v>379</v>
      </c>
      <c r="Y45" s="184">
        <v>1841</v>
      </c>
      <c r="Z45" s="185"/>
      <c r="AA45" s="197"/>
      <c r="AB45" s="322" t="s">
        <v>216</v>
      </c>
      <c r="AC45" s="255" t="s">
        <v>380</v>
      </c>
      <c r="AD45" s="276" t="s">
        <v>381</v>
      </c>
      <c r="AE45" s="184">
        <v>218</v>
      </c>
      <c r="AF45" s="185"/>
      <c r="AG45" s="192"/>
      <c r="AH45" s="195"/>
      <c r="AI45" s="131"/>
      <c r="AJ45" s="131" t="s">
        <v>250</v>
      </c>
      <c r="AK45" s="184"/>
      <c r="AL45" s="185"/>
      <c r="AM45" s="193"/>
      <c r="AP45" s="225"/>
      <c r="AQ45" s="229"/>
      <c r="AR45" s="229"/>
      <c r="AS45" s="225">
        <f>IF(Z45&gt;0,1,0)</f>
        <v>0</v>
      </c>
      <c r="AT45" s="225">
        <f>IF(AF45&gt;0,1,0)</f>
        <v>0</v>
      </c>
      <c r="AU45" s="229"/>
    </row>
    <row r="46" spans="2:47" ht="16.7" customHeight="1">
      <c r="B46" s="123"/>
      <c r="D46" s="121"/>
      <c r="E46" s="65"/>
      <c r="F46" s="125"/>
      <c r="G46" s="245"/>
      <c r="H46" s="245"/>
      <c r="I46" s="190"/>
      <c r="J46" s="195"/>
      <c r="K46" s="131"/>
      <c r="L46" s="131"/>
      <c r="M46" s="184"/>
      <c r="N46" s="185"/>
      <c r="O46" s="190"/>
      <c r="P46" s="195"/>
      <c r="Q46" s="131"/>
      <c r="R46" s="131" t="s">
        <v>250</v>
      </c>
      <c r="S46" s="184"/>
      <c r="T46" s="185"/>
      <c r="U46" s="190"/>
      <c r="V46" s="121" t="s">
        <v>216</v>
      </c>
      <c r="W46" s="65" t="s">
        <v>382</v>
      </c>
      <c r="X46" s="196" t="s">
        <v>383</v>
      </c>
      <c r="Y46" s="184">
        <v>1906</v>
      </c>
      <c r="Z46" s="185"/>
      <c r="AA46" s="197"/>
      <c r="AB46" s="322" t="s">
        <v>216</v>
      </c>
      <c r="AC46" s="65" t="s">
        <v>384</v>
      </c>
      <c r="AD46" s="125" t="s">
        <v>385</v>
      </c>
      <c r="AE46" s="184">
        <v>1952</v>
      </c>
      <c r="AF46" s="185"/>
      <c r="AG46" s="192"/>
      <c r="AH46" s="195"/>
      <c r="AI46" s="131"/>
      <c r="AJ46" s="131" t="s">
        <v>250</v>
      </c>
      <c r="AK46" s="184"/>
      <c r="AL46" s="185"/>
      <c r="AM46" s="193"/>
      <c r="AP46" s="225"/>
      <c r="AQ46" s="229"/>
      <c r="AR46" s="229"/>
      <c r="AS46" s="225">
        <f t="shared" ref="AS46" si="6">IF(Z46&gt;0,1,0)</f>
        <v>0</v>
      </c>
      <c r="AT46" s="225">
        <f t="shared" ref="AT46" si="7">IF(AF46&gt;0,1,0)</f>
        <v>0</v>
      </c>
      <c r="AU46" s="229"/>
    </row>
    <row r="47" spans="2:47" ht="16.7" customHeight="1">
      <c r="B47" s="123"/>
      <c r="D47" s="121"/>
      <c r="E47" s="65"/>
      <c r="F47" s="125"/>
      <c r="G47" s="245"/>
      <c r="H47" s="245"/>
      <c r="I47" s="190"/>
      <c r="J47" s="195"/>
      <c r="K47" s="131"/>
      <c r="L47" s="131"/>
      <c r="M47" s="184"/>
      <c r="N47" s="185"/>
      <c r="O47" s="190"/>
      <c r="P47" s="195"/>
      <c r="Q47" s="131"/>
      <c r="R47" s="131" t="s">
        <v>250</v>
      </c>
      <c r="S47" s="184"/>
      <c r="T47" s="185"/>
      <c r="U47" s="190"/>
      <c r="V47" s="195"/>
      <c r="W47" s="65"/>
      <c r="X47" s="196"/>
      <c r="Y47" s="245"/>
      <c r="Z47" s="185"/>
      <c r="AA47" s="197"/>
      <c r="AB47" s="200"/>
      <c r="AC47" s="255" t="s">
        <v>386</v>
      </c>
      <c r="AD47" s="276"/>
      <c r="AE47" s="270" t="s">
        <v>334</v>
      </c>
      <c r="AF47" s="185"/>
      <c r="AG47" s="192"/>
      <c r="AH47" s="195"/>
      <c r="AI47" s="131"/>
      <c r="AJ47" s="131" t="s">
        <v>250</v>
      </c>
      <c r="AK47" s="184"/>
      <c r="AL47" s="185"/>
      <c r="AM47" s="193"/>
      <c r="AP47" s="225"/>
      <c r="AQ47" s="229"/>
      <c r="AR47" s="229"/>
      <c r="AS47" s="229"/>
      <c r="AT47" s="229"/>
      <c r="AU47" s="229"/>
    </row>
    <row r="48" spans="2:47" ht="16.7" customHeight="1" thickBot="1">
      <c r="B48" s="123"/>
      <c r="D48" s="121"/>
      <c r="E48" s="65"/>
      <c r="F48" s="125"/>
      <c r="G48" s="245"/>
      <c r="H48" s="266"/>
      <c r="I48" s="190"/>
      <c r="J48" s="195"/>
      <c r="K48" s="131"/>
      <c r="L48" s="131"/>
      <c r="M48" s="184"/>
      <c r="N48" s="185"/>
      <c r="O48" s="190"/>
      <c r="P48" s="195"/>
      <c r="Q48" s="131"/>
      <c r="R48" s="131"/>
      <c r="S48" s="184"/>
      <c r="T48" s="185"/>
      <c r="U48" s="190"/>
      <c r="V48" s="195"/>
      <c r="W48" s="65"/>
      <c r="X48" s="196"/>
      <c r="Y48" s="245"/>
      <c r="Z48" s="185"/>
      <c r="AA48" s="197"/>
      <c r="AB48" s="200"/>
      <c r="AC48" s="65"/>
      <c r="AD48" s="196"/>
      <c r="AE48" s="245"/>
      <c r="AF48" s="185"/>
      <c r="AG48" s="192"/>
      <c r="AH48" s="195"/>
      <c r="AI48" s="131"/>
      <c r="AJ48" s="131"/>
      <c r="AK48" s="184"/>
      <c r="AL48" s="185"/>
      <c r="AM48" s="193"/>
      <c r="AP48" s="227"/>
      <c r="AQ48" s="230"/>
      <c r="AR48" s="230"/>
      <c r="AS48" s="230"/>
      <c r="AT48" s="230"/>
      <c r="AU48" s="230"/>
    </row>
    <row r="49" spans="2:47" ht="16.7" customHeight="1" thickBot="1">
      <c r="B49" s="126" t="s">
        <v>350</v>
      </c>
      <c r="C49" s="127">
        <f>SUM(G49:AL49)</f>
        <v>11225</v>
      </c>
      <c r="D49" s="165"/>
      <c r="E49" s="202"/>
      <c r="F49" s="202" t="s">
        <v>250</v>
      </c>
      <c r="G49" s="203">
        <f>SUM(G44:G48)</f>
        <v>0</v>
      </c>
      <c r="H49" s="204"/>
      <c r="I49" s="205"/>
      <c r="J49" s="165"/>
      <c r="K49" s="202"/>
      <c r="L49" s="202"/>
      <c r="M49" s="203">
        <f>SUM(M44:M48)</f>
        <v>0</v>
      </c>
      <c r="N49" s="203"/>
      <c r="O49" s="205"/>
      <c r="P49" s="165"/>
      <c r="Q49" s="202"/>
      <c r="R49" s="202" t="s">
        <v>250</v>
      </c>
      <c r="S49" s="203">
        <f>SUM(S44:S48)</f>
        <v>0</v>
      </c>
      <c r="T49" s="203"/>
      <c r="U49" s="205"/>
      <c r="V49" s="165"/>
      <c r="W49" s="202"/>
      <c r="X49" s="202" t="s">
        <v>250</v>
      </c>
      <c r="Y49" s="203"/>
      <c r="Z49" s="203"/>
      <c r="AA49" s="203"/>
      <c r="AB49" s="168"/>
      <c r="AC49" s="202"/>
      <c r="AD49" s="202" t="s">
        <v>250</v>
      </c>
      <c r="AE49" s="203">
        <f>SUM(Y44:Y48,AE44:AE48)</f>
        <v>11225</v>
      </c>
      <c r="AF49" s="203"/>
      <c r="AG49" s="206"/>
      <c r="AH49" s="170"/>
      <c r="AI49" s="202"/>
      <c r="AJ49" s="202" t="s">
        <v>250</v>
      </c>
      <c r="AK49" s="203">
        <f>SUM(AK44:AK48)</f>
        <v>0</v>
      </c>
      <c r="AL49" s="203"/>
      <c r="AM49" s="214"/>
      <c r="AP49" s="228">
        <f t="shared" ref="AP49:AU49" si="8">SUM(AP44:AP48)</f>
        <v>0</v>
      </c>
      <c r="AQ49" s="228">
        <f t="shared" si="8"/>
        <v>0</v>
      </c>
      <c r="AR49" s="228">
        <f t="shared" si="8"/>
        <v>0</v>
      </c>
      <c r="AS49" s="228">
        <f t="shared" si="8"/>
        <v>0</v>
      </c>
      <c r="AT49" s="228">
        <f t="shared" si="8"/>
        <v>0</v>
      </c>
      <c r="AU49" s="228">
        <f t="shared" si="8"/>
        <v>0</v>
      </c>
    </row>
    <row r="50" spans="2:47" ht="16.7" customHeight="1" thickBot="1">
      <c r="B50" s="129" t="s">
        <v>351</v>
      </c>
      <c r="C50" s="130">
        <f>SUM(H50,N50,T50,AF50,AL50)</f>
        <v>0</v>
      </c>
      <c r="D50" s="171"/>
      <c r="E50" s="208"/>
      <c r="F50" s="208" t="s">
        <v>250</v>
      </c>
      <c r="G50" s="233">
        <f>+AP49</f>
        <v>0</v>
      </c>
      <c r="H50" s="210">
        <f>SUM(H44:H48)</f>
        <v>0</v>
      </c>
      <c r="I50" s="211"/>
      <c r="J50" s="171"/>
      <c r="K50" s="208"/>
      <c r="L50" s="208"/>
      <c r="M50" s="209"/>
      <c r="N50" s="209">
        <f>SUM(N44:N48)</f>
        <v>0</v>
      </c>
      <c r="O50" s="211"/>
      <c r="P50" s="171"/>
      <c r="Q50" s="208"/>
      <c r="R50" s="208" t="s">
        <v>250</v>
      </c>
      <c r="S50" s="209"/>
      <c r="T50" s="209">
        <f>SUM(T44:T48)</f>
        <v>0</v>
      </c>
      <c r="U50" s="211"/>
      <c r="V50" s="171"/>
      <c r="W50" s="208"/>
      <c r="X50" s="208" t="s">
        <v>250</v>
      </c>
      <c r="Y50" s="209"/>
      <c r="Z50" s="209"/>
      <c r="AA50" s="209"/>
      <c r="AB50" s="172"/>
      <c r="AC50" s="208"/>
      <c r="AD50" s="208" t="s">
        <v>250</v>
      </c>
      <c r="AE50" s="232">
        <f>SUM(AS49:AT49)</f>
        <v>0</v>
      </c>
      <c r="AF50" s="209">
        <f>SUM(Z44:Z48,AF44:AF48)</f>
        <v>0</v>
      </c>
      <c r="AG50" s="212"/>
      <c r="AH50" s="173"/>
      <c r="AI50" s="208"/>
      <c r="AJ50" s="208" t="s">
        <v>250</v>
      </c>
      <c r="AK50" s="209"/>
      <c r="AL50" s="209">
        <f>SUM(AL44:AL48)</f>
        <v>0</v>
      </c>
      <c r="AM50" s="215"/>
    </row>
    <row r="51" spans="2:47" ht="16.7" customHeight="1">
      <c r="B51" s="119" t="s">
        <v>387</v>
      </c>
      <c r="D51" s="121"/>
      <c r="E51" s="65" t="s">
        <v>388</v>
      </c>
      <c r="F51" s="125" t="s">
        <v>391</v>
      </c>
      <c r="G51" s="245" t="s">
        <v>210</v>
      </c>
      <c r="H51" s="185"/>
      <c r="I51" s="190"/>
      <c r="J51" s="195"/>
      <c r="K51" s="131"/>
      <c r="L51" s="131"/>
      <c r="M51" s="184"/>
      <c r="N51" s="185"/>
      <c r="O51" s="190"/>
      <c r="P51" s="121"/>
      <c r="Q51" s="65"/>
      <c r="R51" s="125"/>
      <c r="S51" s="245"/>
      <c r="T51" s="185"/>
      <c r="U51" s="190"/>
      <c r="V51" s="133" t="s">
        <v>216</v>
      </c>
      <c r="W51" s="65" t="s">
        <v>389</v>
      </c>
      <c r="X51" s="125" t="s">
        <v>390</v>
      </c>
      <c r="Y51" s="184">
        <v>1616</v>
      </c>
      <c r="Z51" s="185"/>
      <c r="AA51" s="216"/>
      <c r="AB51" s="134"/>
      <c r="AC51" s="65"/>
      <c r="AD51" s="125"/>
      <c r="AE51" s="184"/>
      <c r="AF51" s="185"/>
      <c r="AG51" s="192"/>
      <c r="AH51" s="195"/>
      <c r="AI51" s="131"/>
      <c r="AJ51" s="131" t="s">
        <v>250</v>
      </c>
      <c r="AK51" s="184"/>
      <c r="AL51" s="185"/>
      <c r="AM51" s="193"/>
      <c r="AP51" s="225"/>
      <c r="AQ51" s="229"/>
      <c r="AR51" s="225"/>
      <c r="AS51" s="225">
        <f>IF(Z51&gt;0,1,0)</f>
        <v>0</v>
      </c>
      <c r="AT51" s="229"/>
      <c r="AU51" s="229"/>
    </row>
    <row r="52" spans="2:47" ht="16.7" customHeight="1">
      <c r="B52" s="119">
        <v>45207</v>
      </c>
      <c r="D52" s="121"/>
      <c r="E52" s="65"/>
      <c r="F52" s="125"/>
      <c r="G52" s="245"/>
      <c r="H52" s="185"/>
      <c r="I52" s="190"/>
      <c r="J52" s="195"/>
      <c r="K52" s="131"/>
      <c r="L52" s="131"/>
      <c r="M52" s="184"/>
      <c r="N52" s="185"/>
      <c r="O52" s="190"/>
      <c r="P52" s="195"/>
      <c r="Q52" s="131"/>
      <c r="R52" s="131" t="s">
        <v>250</v>
      </c>
      <c r="S52" s="184"/>
      <c r="T52" s="185"/>
      <c r="U52" s="190"/>
      <c r="V52" s="195" t="s">
        <v>216</v>
      </c>
      <c r="W52" s="65" t="s">
        <v>392</v>
      </c>
      <c r="X52" s="125" t="s">
        <v>393</v>
      </c>
      <c r="Y52" s="184">
        <v>1886</v>
      </c>
      <c r="Z52" s="185"/>
      <c r="AA52" s="197"/>
      <c r="AB52" s="200"/>
      <c r="AC52" s="131"/>
      <c r="AD52" s="131"/>
      <c r="AE52" s="184"/>
      <c r="AF52" s="185"/>
      <c r="AG52" s="192"/>
      <c r="AH52" s="195"/>
      <c r="AI52" s="131"/>
      <c r="AJ52" s="131" t="s">
        <v>250</v>
      </c>
      <c r="AK52" s="184"/>
      <c r="AL52" s="185"/>
      <c r="AM52" s="193"/>
      <c r="AP52" s="225"/>
      <c r="AQ52" s="229"/>
      <c r="AR52" s="229"/>
      <c r="AS52" s="225">
        <f>IF(Z52&gt;0,1,0)</f>
        <v>0</v>
      </c>
      <c r="AT52" s="229"/>
      <c r="AU52" s="229"/>
    </row>
    <row r="53" spans="2:47" ht="16.7" customHeight="1">
      <c r="B53" s="119"/>
      <c r="D53" s="121"/>
      <c r="E53" s="65"/>
      <c r="F53" s="125"/>
      <c r="G53" s="245"/>
      <c r="H53" s="185"/>
      <c r="I53" s="190"/>
      <c r="J53" s="195"/>
      <c r="K53" s="131"/>
      <c r="L53" s="131"/>
      <c r="M53" s="184"/>
      <c r="N53" s="185"/>
      <c r="O53" s="190"/>
      <c r="P53" s="195"/>
      <c r="Q53" s="131"/>
      <c r="R53" s="131"/>
      <c r="S53" s="184"/>
      <c r="T53" s="185"/>
      <c r="U53" s="190"/>
      <c r="V53" s="195"/>
      <c r="W53" s="65" t="s">
        <v>394</v>
      </c>
      <c r="X53" s="125" t="s">
        <v>395</v>
      </c>
      <c r="Y53" s="245" t="s">
        <v>210</v>
      </c>
      <c r="Z53" s="185"/>
      <c r="AA53" s="197"/>
      <c r="AB53" s="122"/>
      <c r="AC53" s="65"/>
      <c r="AD53" s="65"/>
      <c r="AE53" s="217"/>
      <c r="AF53" s="185"/>
      <c r="AG53" s="192"/>
      <c r="AH53" s="121"/>
      <c r="AI53" s="65"/>
      <c r="AJ53" s="65"/>
      <c r="AK53" s="217"/>
      <c r="AL53" s="185"/>
      <c r="AM53" s="193"/>
      <c r="AP53" s="225"/>
      <c r="AQ53" s="229"/>
      <c r="AR53" s="229"/>
      <c r="AS53" s="225"/>
      <c r="AT53" s="229"/>
      <c r="AU53" s="229"/>
    </row>
    <row r="54" spans="2:47" ht="16.5" customHeight="1" thickBot="1">
      <c r="B54" s="123"/>
      <c r="D54" s="195"/>
      <c r="E54" s="131"/>
      <c r="F54" s="131" t="s">
        <v>250</v>
      </c>
      <c r="G54" s="184"/>
      <c r="H54" s="185"/>
      <c r="I54" s="190"/>
      <c r="J54" s="195"/>
      <c r="K54" s="131"/>
      <c r="L54" s="131"/>
      <c r="M54" s="184"/>
      <c r="N54" s="185"/>
      <c r="O54" s="190"/>
      <c r="P54" s="195"/>
      <c r="Q54" s="131"/>
      <c r="R54" s="131" t="s">
        <v>250</v>
      </c>
      <c r="S54" s="184"/>
      <c r="T54" s="185"/>
      <c r="U54" s="190"/>
      <c r="V54" s="195"/>
      <c r="W54" s="65" t="s">
        <v>396</v>
      </c>
      <c r="X54" s="125"/>
      <c r="Y54" s="270" t="s">
        <v>334</v>
      </c>
      <c r="Z54" s="185"/>
      <c r="AA54" s="197"/>
      <c r="AB54" s="122"/>
      <c r="AC54" s="65"/>
      <c r="AD54" s="65"/>
      <c r="AE54" s="217"/>
      <c r="AF54" s="185"/>
      <c r="AG54" s="192"/>
      <c r="AH54" s="121"/>
      <c r="AI54" s="65"/>
      <c r="AJ54" s="65" t="s">
        <v>250</v>
      </c>
      <c r="AK54" s="217"/>
      <c r="AL54" s="185"/>
      <c r="AM54" s="193"/>
      <c r="AP54" s="229"/>
      <c r="AQ54" s="229"/>
      <c r="AR54" s="229"/>
      <c r="AS54" s="225"/>
      <c r="AT54" s="229"/>
      <c r="AU54" s="229"/>
    </row>
    <row r="55" spans="2:47" ht="15.75" customHeight="1" thickBot="1">
      <c r="B55" s="126" t="s">
        <v>350</v>
      </c>
      <c r="C55" s="127">
        <f>SUM(G55:AL55)</f>
        <v>3502</v>
      </c>
      <c r="D55" s="170"/>
      <c r="E55" s="202"/>
      <c r="F55" s="202" t="s">
        <v>250</v>
      </c>
      <c r="G55" s="203">
        <f>SUM(G51:G54)</f>
        <v>0</v>
      </c>
      <c r="H55" s="203"/>
      <c r="I55" s="167"/>
      <c r="J55" s="170"/>
      <c r="K55" s="202"/>
      <c r="L55" s="202"/>
      <c r="M55" s="203">
        <f>SUM(M51:M54)</f>
        <v>0</v>
      </c>
      <c r="N55" s="203"/>
      <c r="O55" s="167"/>
      <c r="P55" s="170"/>
      <c r="Q55" s="202"/>
      <c r="R55" s="202" t="s">
        <v>250</v>
      </c>
      <c r="S55" s="203">
        <f>SUM(S51:S54)</f>
        <v>0</v>
      </c>
      <c r="T55" s="203"/>
      <c r="U55" s="167"/>
      <c r="V55" s="170"/>
      <c r="W55" s="202"/>
      <c r="X55" s="202"/>
      <c r="Y55" s="203"/>
      <c r="Z55" s="203"/>
      <c r="AA55" s="166"/>
      <c r="AB55" s="174"/>
      <c r="AC55" s="202"/>
      <c r="AD55" s="202"/>
      <c r="AE55" s="203">
        <f>SUM(Y51:Y54,AE51:AE54)</f>
        <v>3502</v>
      </c>
      <c r="AF55" s="203"/>
      <c r="AG55" s="169"/>
      <c r="AH55" s="170"/>
      <c r="AI55" s="202"/>
      <c r="AJ55" s="202" t="s">
        <v>250</v>
      </c>
      <c r="AK55" s="203">
        <f>SUM(AK51:AK54)</f>
        <v>0</v>
      </c>
      <c r="AL55" s="203"/>
      <c r="AM55" s="128"/>
      <c r="AP55" s="228">
        <f t="shared" ref="AP55:AU55" si="9">SUM(AP51:AP54)</f>
        <v>0</v>
      </c>
      <c r="AQ55" s="228">
        <f t="shared" si="9"/>
        <v>0</v>
      </c>
      <c r="AR55" s="228">
        <f t="shared" si="9"/>
        <v>0</v>
      </c>
      <c r="AS55" s="228">
        <f t="shared" si="9"/>
        <v>0</v>
      </c>
      <c r="AT55" s="228">
        <f t="shared" si="9"/>
        <v>0</v>
      </c>
      <c r="AU55" s="228">
        <f t="shared" si="9"/>
        <v>0</v>
      </c>
    </row>
    <row r="56" spans="2:47" ht="15.75" customHeight="1" thickBot="1">
      <c r="B56" s="135" t="s">
        <v>351</v>
      </c>
      <c r="C56" s="136">
        <f>SUM(H56,N56,T56,AF56,AL56)</f>
        <v>0</v>
      </c>
      <c r="D56" s="175"/>
      <c r="E56" s="242"/>
      <c r="F56" s="242" t="s">
        <v>250</v>
      </c>
      <c r="G56" s="233">
        <f>+AP55</f>
        <v>0</v>
      </c>
      <c r="H56" s="239">
        <f>SUM(H51:H54)</f>
        <v>0</v>
      </c>
      <c r="I56" s="177"/>
      <c r="J56" s="175"/>
      <c r="K56" s="242"/>
      <c r="L56" s="242"/>
      <c r="M56" s="239"/>
      <c r="N56" s="239">
        <f>SUM(N51:N54)</f>
        <v>0</v>
      </c>
      <c r="O56" s="177"/>
      <c r="P56" s="175"/>
      <c r="Q56" s="242"/>
      <c r="R56" s="242" t="s">
        <v>250</v>
      </c>
      <c r="S56" s="233">
        <f>+AR55</f>
        <v>0</v>
      </c>
      <c r="T56" s="239">
        <f>SUM(T51:T54)</f>
        <v>0</v>
      </c>
      <c r="U56" s="177"/>
      <c r="V56" s="175"/>
      <c r="W56" s="242"/>
      <c r="X56" s="242"/>
      <c r="Y56" s="239"/>
      <c r="Z56" s="239"/>
      <c r="AA56" s="176"/>
      <c r="AB56" s="178"/>
      <c r="AC56" s="242"/>
      <c r="AD56" s="242"/>
      <c r="AE56" s="232">
        <f>+AS55</f>
        <v>0</v>
      </c>
      <c r="AF56" s="239">
        <f>SUM(Z51:Z54,AF51:AF54)</f>
        <v>0</v>
      </c>
      <c r="AG56" s="179"/>
      <c r="AH56" s="175"/>
      <c r="AI56" s="242"/>
      <c r="AJ56" s="242" t="s">
        <v>250</v>
      </c>
      <c r="AK56" s="239"/>
      <c r="AL56" s="239">
        <f>SUM(AL51:AL54)</f>
        <v>0</v>
      </c>
      <c r="AM56" s="137"/>
    </row>
    <row r="57" spans="2:47" s="146" customFormat="1" ht="15.75" customHeight="1" thickTop="1" thickBot="1">
      <c r="B57" s="138" t="s">
        <v>397</v>
      </c>
      <c r="C57" s="139">
        <f>SUM(H57,N57,T57,AF57,AL57)</f>
        <v>0</v>
      </c>
      <c r="D57" s="140"/>
      <c r="E57" s="243"/>
      <c r="F57" s="243" t="s">
        <v>250</v>
      </c>
      <c r="G57" s="244">
        <f>SUM(G31,G42,G49,G55)</f>
        <v>0</v>
      </c>
      <c r="H57" s="244">
        <f>SUM(H56,H50,H43,H37,H32)</f>
        <v>0</v>
      </c>
      <c r="I57" s="142"/>
      <c r="J57" s="140"/>
      <c r="K57" s="243"/>
      <c r="L57" s="243"/>
      <c r="M57" s="244">
        <f>SUM(M31,M42,M49,M55)</f>
        <v>1598</v>
      </c>
      <c r="N57" s="244">
        <f>SUM(N56,N50,N43,N37,N32)</f>
        <v>0</v>
      </c>
      <c r="O57" s="142"/>
      <c r="P57" s="140"/>
      <c r="Q57" s="243"/>
      <c r="R57" s="243" t="s">
        <v>250</v>
      </c>
      <c r="S57" s="244">
        <f>SUM(S31,S36,S42,S55)</f>
        <v>5800</v>
      </c>
      <c r="T57" s="244">
        <f>SUM(T56,T50,T43,T37,T32)</f>
        <v>0</v>
      </c>
      <c r="U57" s="142"/>
      <c r="V57" s="140"/>
      <c r="W57" s="261"/>
      <c r="X57" s="261"/>
      <c r="Y57" s="262"/>
      <c r="Z57" s="244"/>
      <c r="AA57" s="141"/>
      <c r="AB57" s="143"/>
      <c r="AC57" s="243"/>
      <c r="AD57" s="243"/>
      <c r="AE57" s="244">
        <f>SUM(AE31,AE36,AE42,AE49,AE55)</f>
        <v>100944</v>
      </c>
      <c r="AF57" s="244">
        <f>SUM(AF56,AF50,AF43,AF37,AF32)</f>
        <v>0</v>
      </c>
      <c r="AG57" s="144"/>
      <c r="AH57" s="140"/>
      <c r="AI57" s="243"/>
      <c r="AJ57" s="243" t="s">
        <v>250</v>
      </c>
      <c r="AK57" s="244">
        <f>SUM(AK31,AK36,AK42,AK49,AK55)</f>
        <v>0</v>
      </c>
      <c r="AL57" s="244">
        <f>SUM(AL56,AL50,AL43,AL37,AL32)</f>
        <v>0</v>
      </c>
      <c r="AM57" s="145"/>
    </row>
    <row r="58" spans="2:47" ht="15" customHeight="1" thickBot="1">
      <c r="B58" s="147"/>
      <c r="C58" s="148"/>
      <c r="D58" s="148"/>
      <c r="F58" s="78" t="s">
        <v>250</v>
      </c>
      <c r="G58" s="149"/>
      <c r="H58" s="149"/>
      <c r="I58" s="149"/>
      <c r="J58" s="148"/>
      <c r="K58" s="149"/>
      <c r="L58" s="149"/>
      <c r="M58" s="149"/>
      <c r="N58" s="149"/>
      <c r="O58" s="149"/>
      <c r="P58" s="148"/>
      <c r="Q58" s="149"/>
      <c r="R58" s="149" t="s">
        <v>250</v>
      </c>
      <c r="S58" s="149"/>
      <c r="T58" s="149"/>
      <c r="U58" s="149"/>
      <c r="V58" s="148"/>
      <c r="W58" s="149"/>
      <c r="X58" s="149"/>
      <c r="Y58" s="149"/>
      <c r="Z58" s="149"/>
      <c r="AA58" s="149"/>
      <c r="AB58" s="148"/>
      <c r="AC58" s="149"/>
      <c r="AD58" s="149"/>
      <c r="AE58" s="149"/>
      <c r="AF58" s="149"/>
      <c r="AG58" s="149"/>
      <c r="AH58" s="148"/>
      <c r="AI58" s="149"/>
      <c r="AJ58" s="149" t="s">
        <v>250</v>
      </c>
      <c r="AK58" s="149"/>
      <c r="AL58" s="149"/>
      <c r="AM58" s="284" t="s">
        <v>398</v>
      </c>
    </row>
    <row r="59" spans="2:47" ht="15" customHeight="1">
      <c r="B59" s="151" t="s">
        <v>399</v>
      </c>
      <c r="C59" s="152"/>
      <c r="D59" s="294"/>
      <c r="E59" s="295"/>
      <c r="F59" s="295"/>
      <c r="G59" s="296"/>
      <c r="H59" s="296"/>
      <c r="I59" s="296"/>
      <c r="J59" s="297"/>
      <c r="K59" s="296"/>
      <c r="L59" s="296"/>
      <c r="M59" s="296"/>
      <c r="N59" s="296"/>
      <c r="O59" s="296"/>
      <c r="P59" s="294"/>
      <c r="Q59" s="295"/>
      <c r="R59" s="295"/>
      <c r="S59" s="296"/>
      <c r="T59" s="296"/>
      <c r="U59" s="296"/>
      <c r="V59" s="297"/>
      <c r="W59" s="296"/>
      <c r="X59" s="296"/>
      <c r="Y59" s="296"/>
      <c r="Z59" s="296"/>
      <c r="AA59" s="298"/>
      <c r="AB59" s="297"/>
      <c r="AC59" s="296"/>
      <c r="AD59" s="296"/>
      <c r="AE59" s="296"/>
      <c r="AF59" s="296"/>
      <c r="AG59" s="296"/>
      <c r="AH59" s="297"/>
      <c r="AI59" s="296"/>
      <c r="AJ59" s="296"/>
      <c r="AK59" s="296"/>
      <c r="AL59" s="296"/>
      <c r="AM59" s="299"/>
    </row>
    <row r="60" spans="2:47" ht="15" customHeight="1">
      <c r="B60" s="153" t="s">
        <v>400</v>
      </c>
      <c r="C60" s="154"/>
      <c r="D60" s="300"/>
      <c r="E60" s="301"/>
      <c r="F60" s="301"/>
      <c r="G60" s="302"/>
      <c r="H60" s="302"/>
      <c r="I60" s="302"/>
      <c r="J60" s="303"/>
      <c r="K60" s="302"/>
      <c r="L60" s="302"/>
      <c r="M60" s="302"/>
      <c r="N60" s="302"/>
      <c r="O60" s="302"/>
      <c r="P60" s="300"/>
      <c r="Q60" s="301"/>
      <c r="R60" s="301"/>
      <c r="S60" s="302"/>
      <c r="T60" s="302"/>
      <c r="U60" s="302"/>
      <c r="V60" s="303"/>
      <c r="W60" s="302"/>
      <c r="X60" s="302"/>
      <c r="Y60" s="302"/>
      <c r="Z60" s="302"/>
      <c r="AA60" s="304"/>
      <c r="AB60" s="303"/>
      <c r="AC60" s="302"/>
      <c r="AD60" s="302"/>
      <c r="AE60" s="302"/>
      <c r="AF60" s="302"/>
      <c r="AG60" s="302"/>
      <c r="AH60" s="303"/>
      <c r="AI60" s="302"/>
      <c r="AJ60" s="302"/>
      <c r="AK60" s="302"/>
      <c r="AL60" s="302"/>
      <c r="AM60" s="305"/>
    </row>
    <row r="61" spans="2:47" ht="15" customHeight="1">
      <c r="B61" s="155"/>
      <c r="C61" s="154"/>
      <c r="D61" s="300"/>
      <c r="E61" s="301"/>
      <c r="F61" s="301"/>
      <c r="G61" s="302"/>
      <c r="H61" s="302"/>
      <c r="I61" s="302"/>
      <c r="J61" s="303"/>
      <c r="K61" s="302"/>
      <c r="L61" s="302"/>
      <c r="M61" s="302"/>
      <c r="N61" s="302"/>
      <c r="O61" s="302"/>
      <c r="P61" s="300"/>
      <c r="Q61" s="301"/>
      <c r="R61" s="301"/>
      <c r="S61" s="302"/>
      <c r="T61" s="302"/>
      <c r="U61" s="302"/>
      <c r="V61" s="303"/>
      <c r="W61" s="302"/>
      <c r="X61" s="302"/>
      <c r="Y61" s="302"/>
      <c r="Z61" s="302"/>
      <c r="AA61" s="304"/>
      <c r="AB61" s="303"/>
      <c r="AC61" s="302"/>
      <c r="AD61" s="302"/>
      <c r="AE61" s="302"/>
      <c r="AF61" s="302"/>
      <c r="AG61" s="302"/>
      <c r="AH61" s="303"/>
      <c r="AI61" s="302"/>
      <c r="AJ61" s="302"/>
      <c r="AK61" s="302"/>
      <c r="AL61" s="302"/>
      <c r="AM61" s="305"/>
    </row>
    <row r="62" spans="2:47" ht="15" customHeight="1">
      <c r="B62" s="155"/>
      <c r="C62" s="154"/>
      <c r="D62" s="300"/>
      <c r="E62" s="301"/>
      <c r="F62" s="301"/>
      <c r="G62" s="302"/>
      <c r="H62" s="302"/>
      <c r="I62" s="302"/>
      <c r="J62" s="303"/>
      <c r="K62" s="302"/>
      <c r="L62" s="302"/>
      <c r="M62" s="302"/>
      <c r="N62" s="302"/>
      <c r="O62" s="302"/>
      <c r="P62" s="300"/>
      <c r="Q62" s="301"/>
      <c r="R62" s="301"/>
      <c r="S62" s="302"/>
      <c r="T62" s="302"/>
      <c r="U62" s="302"/>
      <c r="V62" s="303"/>
      <c r="W62" s="302"/>
      <c r="X62" s="302"/>
      <c r="Y62" s="302"/>
      <c r="Z62" s="302"/>
      <c r="AA62" s="304"/>
      <c r="AB62" s="303"/>
      <c r="AC62" s="302"/>
      <c r="AD62" s="302"/>
      <c r="AE62" s="302"/>
      <c r="AF62" s="302"/>
      <c r="AG62" s="302"/>
      <c r="AH62" s="303"/>
      <c r="AI62" s="302"/>
      <c r="AJ62" s="302"/>
      <c r="AK62" s="302"/>
      <c r="AL62" s="302"/>
      <c r="AM62" s="305"/>
    </row>
    <row r="63" spans="2:47" ht="15" customHeight="1">
      <c r="B63" s="155"/>
      <c r="C63" s="154"/>
      <c r="D63" s="300"/>
      <c r="E63" s="301"/>
      <c r="F63" s="301"/>
      <c r="G63" s="302"/>
      <c r="H63" s="302"/>
      <c r="I63" s="302"/>
      <c r="J63" s="303"/>
      <c r="K63" s="302"/>
      <c r="L63" s="302"/>
      <c r="M63" s="302"/>
      <c r="N63" s="302"/>
      <c r="O63" s="302"/>
      <c r="P63" s="300"/>
      <c r="Q63" s="301"/>
      <c r="R63" s="301"/>
      <c r="S63" s="302"/>
      <c r="T63" s="302"/>
      <c r="U63" s="302"/>
      <c r="V63" s="303"/>
      <c r="W63" s="302"/>
      <c r="X63" s="302"/>
      <c r="Y63" s="302"/>
      <c r="Z63" s="302"/>
      <c r="AA63" s="304"/>
      <c r="AB63" s="303"/>
      <c r="AC63" s="302"/>
      <c r="AD63" s="302"/>
      <c r="AE63" s="302"/>
      <c r="AF63" s="302"/>
      <c r="AG63" s="302"/>
      <c r="AH63" s="303"/>
      <c r="AI63" s="302"/>
      <c r="AJ63" s="302"/>
      <c r="AK63" s="302"/>
      <c r="AL63" s="302"/>
      <c r="AM63" s="305"/>
    </row>
    <row r="64" spans="2:47" ht="15" customHeight="1">
      <c r="B64" s="155"/>
      <c r="C64" s="154"/>
      <c r="D64" s="300"/>
      <c r="E64" s="301"/>
      <c r="F64" s="301"/>
      <c r="G64" s="302"/>
      <c r="H64" s="302"/>
      <c r="I64" s="302"/>
      <c r="J64" s="303"/>
      <c r="K64" s="302"/>
      <c r="L64" s="302"/>
      <c r="M64" s="302"/>
      <c r="N64" s="302"/>
      <c r="O64" s="302"/>
      <c r="P64" s="300"/>
      <c r="Q64" s="301"/>
      <c r="R64" s="301"/>
      <c r="S64" s="302"/>
      <c r="T64" s="302"/>
      <c r="U64" s="302"/>
      <c r="V64" s="303"/>
      <c r="W64" s="302"/>
      <c r="X64" s="302"/>
      <c r="Y64" s="302"/>
      <c r="Z64" s="302"/>
      <c r="AA64" s="304"/>
      <c r="AB64" s="303"/>
      <c r="AC64" s="302"/>
      <c r="AD64" s="302"/>
      <c r="AE64" s="302"/>
      <c r="AF64" s="302"/>
      <c r="AG64" s="302"/>
      <c r="AH64" s="303"/>
      <c r="AI64" s="302"/>
      <c r="AJ64" s="302"/>
      <c r="AK64" s="302"/>
      <c r="AL64" s="302"/>
      <c r="AM64" s="305"/>
    </row>
    <row r="65" spans="2:39" ht="15" customHeight="1">
      <c r="B65" s="155"/>
      <c r="C65" s="154"/>
      <c r="D65" s="300"/>
      <c r="E65" s="301"/>
      <c r="F65" s="301"/>
      <c r="G65" s="302"/>
      <c r="H65" s="302"/>
      <c r="I65" s="302"/>
      <c r="J65" s="303"/>
      <c r="K65" s="302"/>
      <c r="L65" s="302"/>
      <c r="M65" s="302"/>
      <c r="N65" s="302"/>
      <c r="O65" s="302"/>
      <c r="P65" s="300"/>
      <c r="Q65" s="301"/>
      <c r="R65" s="301"/>
      <c r="S65" s="302"/>
      <c r="T65" s="302"/>
      <c r="U65" s="302"/>
      <c r="V65" s="303"/>
      <c r="W65" s="302"/>
      <c r="X65" s="302"/>
      <c r="Y65" s="302"/>
      <c r="Z65" s="302"/>
      <c r="AA65" s="304"/>
      <c r="AB65" s="303"/>
      <c r="AC65" s="302"/>
      <c r="AD65" s="302"/>
      <c r="AE65" s="302"/>
      <c r="AF65" s="302"/>
      <c r="AG65" s="302"/>
      <c r="AH65" s="303"/>
      <c r="AI65" s="302"/>
      <c r="AJ65" s="302"/>
      <c r="AK65" s="302"/>
      <c r="AL65" s="302"/>
      <c r="AM65" s="305"/>
    </row>
    <row r="66" spans="2:39" ht="15" customHeight="1" thickBot="1">
      <c r="B66" s="156"/>
      <c r="C66" s="157"/>
      <c r="D66" s="306"/>
      <c r="E66" s="307"/>
      <c r="F66" s="307"/>
      <c r="G66" s="308"/>
      <c r="H66" s="308"/>
      <c r="I66" s="308"/>
      <c r="J66" s="309"/>
      <c r="K66" s="308"/>
      <c r="L66" s="308"/>
      <c r="M66" s="308"/>
      <c r="N66" s="308"/>
      <c r="O66" s="308"/>
      <c r="P66" s="306"/>
      <c r="Q66" s="307"/>
      <c r="R66" s="307"/>
      <c r="S66" s="308"/>
      <c r="T66" s="308"/>
      <c r="U66" s="308"/>
      <c r="V66" s="309"/>
      <c r="W66" s="308"/>
      <c r="X66" s="308"/>
      <c r="Y66" s="308"/>
      <c r="Z66" s="308"/>
      <c r="AA66" s="310"/>
      <c r="AB66" s="309"/>
      <c r="AC66" s="308"/>
      <c r="AD66" s="308"/>
      <c r="AE66" s="308"/>
      <c r="AF66" s="308"/>
      <c r="AG66" s="308"/>
      <c r="AH66" s="309"/>
      <c r="AI66" s="308"/>
      <c r="AJ66" s="308"/>
      <c r="AK66" s="308"/>
      <c r="AL66" s="308"/>
      <c r="AM66" s="311"/>
    </row>
    <row r="67" spans="2:39" ht="16.7" customHeight="1">
      <c r="C67" s="105" t="s">
        <v>401</v>
      </c>
      <c r="D67" s="22" t="s">
        <v>402</v>
      </c>
      <c r="F67" s="78" t="s">
        <v>250</v>
      </c>
      <c r="P67" s="264" t="s">
        <v>403</v>
      </c>
      <c r="R67" s="78" t="s">
        <v>250</v>
      </c>
      <c r="AB67" s="22" t="s">
        <v>683</v>
      </c>
      <c r="AC67" s="105"/>
      <c r="AG67" s="150"/>
      <c r="AJ67" s="78" t="s">
        <v>250</v>
      </c>
      <c r="AM67" s="150"/>
    </row>
    <row r="68" spans="2:39" ht="15.75" customHeight="1">
      <c r="D68" s="22" t="s">
        <v>404</v>
      </c>
      <c r="F68" s="78" t="s">
        <v>250</v>
      </c>
      <c r="P68" s="22" t="s">
        <v>405</v>
      </c>
      <c r="R68" s="78" t="s">
        <v>250</v>
      </c>
      <c r="AB68" s="22"/>
      <c r="AC68" s="105"/>
      <c r="AJ68" s="78" t="s">
        <v>250</v>
      </c>
    </row>
    <row r="69" spans="2:39" ht="15.75" customHeight="1">
      <c r="D69" s="22" t="s">
        <v>406</v>
      </c>
      <c r="F69" s="78" t="s">
        <v>250</v>
      </c>
      <c r="P69" s="22" t="s">
        <v>407</v>
      </c>
      <c r="R69" s="78" t="s">
        <v>250</v>
      </c>
      <c r="AB69" s="22"/>
      <c r="AC69" s="105"/>
      <c r="AJ69" s="78" t="s">
        <v>250</v>
      </c>
    </row>
    <row r="70" spans="2:39" ht="15.95" customHeight="1">
      <c r="D70" s="22" t="s">
        <v>408</v>
      </c>
      <c r="E70" s="263"/>
      <c r="F70" s="78" t="s">
        <v>250</v>
      </c>
      <c r="P70" s="22" t="s">
        <v>409</v>
      </c>
      <c r="Q70" s="263"/>
      <c r="R70" s="78" t="s">
        <v>250</v>
      </c>
      <c r="AB70" s="22"/>
      <c r="AJ70" s="78" t="s">
        <v>250</v>
      </c>
    </row>
    <row r="71" spans="2:39" ht="15.95" customHeight="1">
      <c r="D71" s="22" t="s">
        <v>410</v>
      </c>
      <c r="E71" s="264"/>
      <c r="F71" s="78" t="s">
        <v>250</v>
      </c>
      <c r="P71" s="22" t="s">
        <v>411</v>
      </c>
      <c r="Q71" s="264"/>
      <c r="R71" s="78" t="s">
        <v>250</v>
      </c>
      <c r="AB71" s="22"/>
      <c r="AJ71" s="78" t="s">
        <v>250</v>
      </c>
    </row>
    <row r="72" spans="2:39" ht="15.95" customHeight="1">
      <c r="D72" s="263"/>
      <c r="F72" s="78" t="s">
        <v>250</v>
      </c>
      <c r="Q72" s="264"/>
      <c r="R72" s="78" t="s">
        <v>250</v>
      </c>
      <c r="AB72" s="22"/>
      <c r="AJ72" s="78" t="s">
        <v>250</v>
      </c>
    </row>
    <row r="73" spans="2:39" ht="15.95" customHeight="1">
      <c r="F73" s="78" t="s">
        <v>250</v>
      </c>
      <c r="R73" s="78" t="s">
        <v>250</v>
      </c>
      <c r="AJ73" s="78" t="s">
        <v>250</v>
      </c>
    </row>
    <row r="74" spans="2:39" ht="15.95" customHeight="1">
      <c r="F74" s="78" t="s">
        <v>250</v>
      </c>
      <c r="R74" s="78" t="s">
        <v>250</v>
      </c>
      <c r="AJ74" s="78" t="s">
        <v>250</v>
      </c>
    </row>
    <row r="75" spans="2:39" ht="15.95" customHeight="1">
      <c r="F75" s="78" t="s">
        <v>250</v>
      </c>
      <c r="R75" s="78" t="s">
        <v>250</v>
      </c>
      <c r="AJ75" s="78" t="s">
        <v>250</v>
      </c>
    </row>
    <row r="76" spans="2:39" ht="15.95" customHeight="1">
      <c r="F76" s="78" t="s">
        <v>250</v>
      </c>
      <c r="R76" s="78" t="s">
        <v>250</v>
      </c>
      <c r="AJ76" s="78" t="s">
        <v>250</v>
      </c>
    </row>
    <row r="77" spans="2:39" ht="15.95" customHeight="1">
      <c r="F77" s="78" t="s">
        <v>250</v>
      </c>
      <c r="R77" s="78" t="s">
        <v>250</v>
      </c>
      <c r="AJ77" s="78" t="s">
        <v>250</v>
      </c>
    </row>
    <row r="78" spans="2:39" ht="15.95" customHeight="1">
      <c r="F78" s="78" t="s">
        <v>250</v>
      </c>
      <c r="R78" s="78" t="s">
        <v>250</v>
      </c>
      <c r="AJ78" s="78" t="s">
        <v>250</v>
      </c>
    </row>
    <row r="79" spans="2:39" ht="15.95" customHeight="1">
      <c r="F79" s="78" t="s">
        <v>250</v>
      </c>
      <c r="R79" s="78" t="s">
        <v>250</v>
      </c>
      <c r="AJ79" s="78" t="s">
        <v>250</v>
      </c>
    </row>
    <row r="80" spans="2:39" ht="15.95" customHeight="1">
      <c r="F80" s="78" t="s">
        <v>250</v>
      </c>
      <c r="R80" s="78" t="s">
        <v>250</v>
      </c>
      <c r="AJ80" s="78" t="s">
        <v>250</v>
      </c>
    </row>
    <row r="81" spans="6:36" ht="15.95" customHeight="1">
      <c r="F81" s="78" t="s">
        <v>250</v>
      </c>
      <c r="R81" s="78" t="s">
        <v>250</v>
      </c>
      <c r="AJ81" s="78" t="s">
        <v>250</v>
      </c>
    </row>
    <row r="82" spans="6:36" ht="15.95" customHeight="1">
      <c r="F82" s="78" t="s">
        <v>250</v>
      </c>
      <c r="R82" s="78" t="s">
        <v>250</v>
      </c>
      <c r="AJ82" s="78" t="s">
        <v>250</v>
      </c>
    </row>
    <row r="83" spans="6:36" ht="15.95" customHeight="1">
      <c r="F83" s="78" t="s">
        <v>250</v>
      </c>
      <c r="R83" s="78" t="s">
        <v>250</v>
      </c>
      <c r="AJ83" s="78" t="s">
        <v>250</v>
      </c>
    </row>
    <row r="84" spans="6:36" ht="15.95" customHeight="1">
      <c r="F84" s="78" t="s">
        <v>250</v>
      </c>
      <c r="R84" s="78" t="s">
        <v>250</v>
      </c>
      <c r="AJ84" s="78" t="s">
        <v>250</v>
      </c>
    </row>
    <row r="85" spans="6:36" ht="15.95" customHeight="1">
      <c r="F85" s="78" t="s">
        <v>250</v>
      </c>
      <c r="R85" s="78" t="s">
        <v>250</v>
      </c>
      <c r="AJ85" s="78" t="s">
        <v>250</v>
      </c>
    </row>
    <row r="86" spans="6:36" ht="15.95" customHeight="1">
      <c r="F86" s="78" t="s">
        <v>250</v>
      </c>
      <c r="R86" s="78" t="s">
        <v>250</v>
      </c>
      <c r="AJ86" s="78" t="s">
        <v>250</v>
      </c>
    </row>
    <row r="87" spans="6:36" ht="15.95" customHeight="1">
      <c r="F87" s="78" t="s">
        <v>250</v>
      </c>
      <c r="R87" s="78" t="s">
        <v>250</v>
      </c>
      <c r="AJ87" s="78" t="s">
        <v>250</v>
      </c>
    </row>
    <row r="88" spans="6:36" ht="15.95" customHeight="1">
      <c r="F88" s="78" t="s">
        <v>250</v>
      </c>
      <c r="R88" s="78" t="s">
        <v>250</v>
      </c>
      <c r="AJ88" s="78" t="s">
        <v>250</v>
      </c>
    </row>
    <row r="89" spans="6:36" ht="15.95" customHeight="1">
      <c r="F89" s="78" t="s">
        <v>250</v>
      </c>
      <c r="R89" s="78" t="s">
        <v>250</v>
      </c>
      <c r="AJ89" s="78" t="s">
        <v>250</v>
      </c>
    </row>
    <row r="90" spans="6:36" ht="15.95" customHeight="1">
      <c r="F90" s="78" t="s">
        <v>250</v>
      </c>
      <c r="R90" s="78" t="s">
        <v>250</v>
      </c>
      <c r="AJ90" s="78" t="s">
        <v>250</v>
      </c>
    </row>
    <row r="91" spans="6:36" ht="15.95" customHeight="1">
      <c r="F91" s="78" t="s">
        <v>250</v>
      </c>
      <c r="R91" s="78" t="s">
        <v>250</v>
      </c>
      <c r="AJ91" s="78" t="s">
        <v>250</v>
      </c>
    </row>
    <row r="92" spans="6:36" ht="15.95" customHeight="1">
      <c r="F92" s="78" t="s">
        <v>250</v>
      </c>
      <c r="R92" s="78" t="s">
        <v>250</v>
      </c>
      <c r="AJ92" s="78" t="s">
        <v>250</v>
      </c>
    </row>
    <row r="93" spans="6:36" ht="15.95" customHeight="1">
      <c r="F93" s="78" t="s">
        <v>250</v>
      </c>
      <c r="R93" s="78" t="s">
        <v>250</v>
      </c>
      <c r="AJ93" s="78" t="s">
        <v>250</v>
      </c>
    </row>
    <row r="94" spans="6:36" ht="15.95" customHeight="1">
      <c r="F94" s="78" t="s">
        <v>250</v>
      </c>
      <c r="R94" s="78" t="s">
        <v>250</v>
      </c>
      <c r="AJ94" s="78" t="s">
        <v>250</v>
      </c>
    </row>
    <row r="95" spans="6:36" ht="15.95" customHeight="1">
      <c r="F95" s="78" t="s">
        <v>250</v>
      </c>
      <c r="R95" s="78" t="s">
        <v>250</v>
      </c>
      <c r="AJ95" s="78" t="s">
        <v>250</v>
      </c>
    </row>
    <row r="96" spans="6:36" ht="15.95" customHeight="1">
      <c r="F96" s="78" t="s">
        <v>250</v>
      </c>
      <c r="R96" s="78" t="s">
        <v>250</v>
      </c>
      <c r="AJ96" s="78" t="s">
        <v>250</v>
      </c>
    </row>
    <row r="97" spans="6:36" ht="15.95" customHeight="1">
      <c r="F97" s="78" t="s">
        <v>250</v>
      </c>
      <c r="R97" s="78" t="s">
        <v>250</v>
      </c>
      <c r="AJ97" s="78" t="s">
        <v>250</v>
      </c>
    </row>
    <row r="98" spans="6:36" ht="15.95" customHeight="1">
      <c r="F98" s="78" t="s">
        <v>250</v>
      </c>
      <c r="R98" s="78" t="s">
        <v>250</v>
      </c>
      <c r="AJ98" s="78" t="s">
        <v>250</v>
      </c>
    </row>
    <row r="99" spans="6:36" ht="15.95" customHeight="1">
      <c r="F99" s="78" t="s">
        <v>250</v>
      </c>
      <c r="R99" s="78" t="s">
        <v>250</v>
      </c>
      <c r="AJ99" s="78" t="s">
        <v>250</v>
      </c>
    </row>
    <row r="100" spans="6:36" ht="15.95" customHeight="1">
      <c r="F100" s="78" t="s">
        <v>250</v>
      </c>
      <c r="R100" s="78" t="s">
        <v>250</v>
      </c>
      <c r="AJ100" s="78" t="s">
        <v>250</v>
      </c>
    </row>
    <row r="101" spans="6:36" ht="15.95" customHeight="1">
      <c r="F101" s="78" t="s">
        <v>250</v>
      </c>
      <c r="R101" s="78" t="s">
        <v>250</v>
      </c>
      <c r="AJ101" s="78" t="s">
        <v>250</v>
      </c>
    </row>
    <row r="102" spans="6:36" ht="15.95" customHeight="1">
      <c r="F102" s="78" t="s">
        <v>250</v>
      </c>
      <c r="R102" s="78" t="s">
        <v>250</v>
      </c>
      <c r="AJ102" s="78" t="s">
        <v>250</v>
      </c>
    </row>
    <row r="103" spans="6:36" ht="15.95" customHeight="1">
      <c r="F103" s="78" t="s">
        <v>250</v>
      </c>
      <c r="R103" s="78" t="s">
        <v>250</v>
      </c>
      <c r="AJ103" s="78" t="s">
        <v>250</v>
      </c>
    </row>
    <row r="104" spans="6:36" ht="15.95" customHeight="1">
      <c r="F104" s="78" t="s">
        <v>250</v>
      </c>
      <c r="R104" s="78" t="s">
        <v>250</v>
      </c>
      <c r="AJ104" s="78" t="s">
        <v>250</v>
      </c>
    </row>
    <row r="105" spans="6:36" ht="15.95" customHeight="1">
      <c r="F105" s="78" t="s">
        <v>250</v>
      </c>
      <c r="R105" s="78" t="s">
        <v>250</v>
      </c>
      <c r="AJ105" s="78" t="s">
        <v>250</v>
      </c>
    </row>
    <row r="106" spans="6:36" ht="15.95" customHeight="1">
      <c r="F106" s="78" t="s">
        <v>250</v>
      </c>
      <c r="R106" s="78" t="s">
        <v>250</v>
      </c>
      <c r="AJ106" s="78" t="s">
        <v>250</v>
      </c>
    </row>
    <row r="107" spans="6:36" ht="15.95" customHeight="1">
      <c r="F107" s="78" t="s">
        <v>250</v>
      </c>
      <c r="R107" s="78" t="s">
        <v>250</v>
      </c>
      <c r="AJ107" s="78" t="s">
        <v>250</v>
      </c>
    </row>
    <row r="108" spans="6:36" ht="15.95" customHeight="1">
      <c r="F108" s="78" t="s">
        <v>250</v>
      </c>
      <c r="R108" s="78" t="s">
        <v>250</v>
      </c>
      <c r="AJ108" s="78" t="s">
        <v>250</v>
      </c>
    </row>
    <row r="109" spans="6:36" ht="15.95" customHeight="1">
      <c r="F109" s="78" t="s">
        <v>250</v>
      </c>
      <c r="R109" s="78" t="s">
        <v>250</v>
      </c>
      <c r="AJ109" s="78" t="s">
        <v>250</v>
      </c>
    </row>
    <row r="110" spans="6:36" ht="15.95" customHeight="1">
      <c r="F110" s="78" t="s">
        <v>250</v>
      </c>
      <c r="R110" s="78" t="s">
        <v>250</v>
      </c>
      <c r="AJ110" s="78" t="s">
        <v>250</v>
      </c>
    </row>
    <row r="111" spans="6:36" ht="15.95" customHeight="1">
      <c r="F111" s="78" t="s">
        <v>250</v>
      </c>
      <c r="R111" s="78" t="s">
        <v>250</v>
      </c>
      <c r="AJ111" s="78" t="s">
        <v>250</v>
      </c>
    </row>
    <row r="112" spans="6:36" ht="15.95" customHeight="1">
      <c r="F112" s="78" t="s">
        <v>250</v>
      </c>
      <c r="R112" s="78" t="s">
        <v>250</v>
      </c>
      <c r="AJ112" s="78" t="s">
        <v>250</v>
      </c>
    </row>
    <row r="113" spans="6:36" ht="15.95" customHeight="1">
      <c r="F113" s="78" t="s">
        <v>250</v>
      </c>
      <c r="R113" s="78" t="s">
        <v>250</v>
      </c>
      <c r="AJ113" s="78" t="s">
        <v>250</v>
      </c>
    </row>
    <row r="114" spans="6:36" ht="15.95" customHeight="1">
      <c r="F114" s="78" t="s">
        <v>250</v>
      </c>
      <c r="R114" s="78" t="s">
        <v>250</v>
      </c>
      <c r="AJ114" s="78" t="s">
        <v>250</v>
      </c>
    </row>
    <row r="115" spans="6:36" ht="15.95" customHeight="1">
      <c r="F115" s="78" t="s">
        <v>250</v>
      </c>
      <c r="R115" s="78" t="s">
        <v>250</v>
      </c>
      <c r="AJ115" s="78" t="s">
        <v>250</v>
      </c>
    </row>
    <row r="116" spans="6:36" ht="15.95" customHeight="1">
      <c r="F116" s="78" t="s">
        <v>250</v>
      </c>
      <c r="R116" s="78" t="s">
        <v>250</v>
      </c>
      <c r="AJ116" s="78" t="s">
        <v>250</v>
      </c>
    </row>
    <row r="117" spans="6:36" ht="15.95" customHeight="1">
      <c r="F117" s="78" t="s">
        <v>250</v>
      </c>
      <c r="R117" s="78" t="s">
        <v>250</v>
      </c>
      <c r="AJ117" s="78" t="s">
        <v>250</v>
      </c>
    </row>
    <row r="118" spans="6:36" ht="15.95" customHeight="1">
      <c r="F118" s="78" t="s">
        <v>250</v>
      </c>
      <c r="R118" s="78" t="s">
        <v>250</v>
      </c>
      <c r="AJ118" s="78" t="s">
        <v>250</v>
      </c>
    </row>
    <row r="119" spans="6:36" ht="15.95" customHeight="1">
      <c r="F119" s="78" t="s">
        <v>250</v>
      </c>
      <c r="R119" s="78" t="s">
        <v>250</v>
      </c>
      <c r="AJ119" s="78" t="s">
        <v>250</v>
      </c>
    </row>
    <row r="120" spans="6:36" ht="15.95" customHeight="1">
      <c r="F120" s="78" t="s">
        <v>250</v>
      </c>
      <c r="R120" s="78" t="s">
        <v>250</v>
      </c>
      <c r="AJ120" s="78" t="s">
        <v>250</v>
      </c>
    </row>
    <row r="121" spans="6:36" ht="15.95" customHeight="1">
      <c r="F121" s="78" t="s">
        <v>250</v>
      </c>
      <c r="R121" s="78" t="s">
        <v>250</v>
      </c>
      <c r="AJ121" s="78" t="s">
        <v>250</v>
      </c>
    </row>
    <row r="122" spans="6:36" ht="15.95" customHeight="1">
      <c r="F122" s="78" t="s">
        <v>250</v>
      </c>
      <c r="R122" s="78" t="s">
        <v>250</v>
      </c>
      <c r="AJ122" s="78" t="s">
        <v>250</v>
      </c>
    </row>
    <row r="123" spans="6:36" ht="15.95" customHeight="1">
      <c r="F123" s="78" t="s">
        <v>250</v>
      </c>
      <c r="R123" s="78" t="s">
        <v>250</v>
      </c>
      <c r="AJ123" s="78" t="s">
        <v>250</v>
      </c>
    </row>
    <row r="124" spans="6:36" ht="15.95" customHeight="1">
      <c r="F124" s="78" t="s">
        <v>250</v>
      </c>
      <c r="R124" s="78" t="s">
        <v>250</v>
      </c>
      <c r="AJ124" s="78" t="s">
        <v>250</v>
      </c>
    </row>
    <row r="125" spans="6:36" ht="15.95" customHeight="1">
      <c r="F125" s="78" t="s">
        <v>250</v>
      </c>
      <c r="R125" s="78" t="s">
        <v>250</v>
      </c>
      <c r="AJ125" s="78" t="s">
        <v>250</v>
      </c>
    </row>
    <row r="126" spans="6:36" ht="15.95" customHeight="1">
      <c r="F126" s="78" t="s">
        <v>250</v>
      </c>
      <c r="R126" s="78" t="s">
        <v>250</v>
      </c>
      <c r="AJ126" s="78" t="s">
        <v>250</v>
      </c>
    </row>
    <row r="127" spans="6:36" ht="15.95" customHeight="1">
      <c r="F127" s="78" t="s">
        <v>250</v>
      </c>
      <c r="R127" s="78" t="s">
        <v>250</v>
      </c>
      <c r="AJ127" s="78" t="s">
        <v>250</v>
      </c>
    </row>
    <row r="128" spans="6:36" ht="15.95" customHeight="1">
      <c r="F128" s="78" t="s">
        <v>250</v>
      </c>
      <c r="R128" s="78" t="s">
        <v>250</v>
      </c>
      <c r="AJ128" s="78" t="s">
        <v>250</v>
      </c>
    </row>
    <row r="129" spans="6:36" ht="15.95" customHeight="1">
      <c r="F129" s="78" t="s">
        <v>250</v>
      </c>
      <c r="R129" s="78" t="s">
        <v>250</v>
      </c>
      <c r="AJ129" s="78" t="s">
        <v>250</v>
      </c>
    </row>
    <row r="130" spans="6:36" ht="15.95" customHeight="1">
      <c r="F130" s="78" t="s">
        <v>250</v>
      </c>
      <c r="R130" s="78" t="s">
        <v>250</v>
      </c>
      <c r="AJ130" s="78" t="s">
        <v>250</v>
      </c>
    </row>
    <row r="131" spans="6:36" ht="15.95" customHeight="1">
      <c r="F131" s="78" t="s">
        <v>250</v>
      </c>
      <c r="R131" s="78" t="s">
        <v>250</v>
      </c>
      <c r="AJ131" s="78" t="s">
        <v>250</v>
      </c>
    </row>
    <row r="132" spans="6:36" ht="15.95" customHeight="1">
      <c r="F132" s="78" t="s">
        <v>250</v>
      </c>
      <c r="R132" s="78" t="s">
        <v>250</v>
      </c>
      <c r="AJ132" s="78" t="s">
        <v>250</v>
      </c>
    </row>
    <row r="133" spans="6:36" ht="15.95" customHeight="1">
      <c r="F133" s="78" t="s">
        <v>250</v>
      </c>
      <c r="R133" s="78" t="s">
        <v>250</v>
      </c>
      <c r="AJ133" s="78" t="s">
        <v>250</v>
      </c>
    </row>
    <row r="134" spans="6:36" ht="15.95" customHeight="1">
      <c r="F134" s="78" t="s">
        <v>250</v>
      </c>
      <c r="R134" s="78" t="s">
        <v>250</v>
      </c>
      <c r="AJ134" s="78" t="s">
        <v>250</v>
      </c>
    </row>
    <row r="135" spans="6:36" ht="15.95" customHeight="1">
      <c r="F135" s="78" t="s">
        <v>250</v>
      </c>
      <c r="R135" s="78" t="s">
        <v>250</v>
      </c>
      <c r="AJ135" s="78" t="s">
        <v>250</v>
      </c>
    </row>
    <row r="136" spans="6:36" ht="15.95" customHeight="1">
      <c r="F136" s="78" t="s">
        <v>250</v>
      </c>
      <c r="R136" s="78" t="s">
        <v>250</v>
      </c>
      <c r="AJ136" s="78" t="s">
        <v>250</v>
      </c>
    </row>
    <row r="137" spans="6:36" ht="15.95" customHeight="1">
      <c r="F137" s="78" t="s">
        <v>250</v>
      </c>
      <c r="R137" s="78" t="s">
        <v>250</v>
      </c>
      <c r="AJ137" s="78" t="s">
        <v>250</v>
      </c>
    </row>
    <row r="138" spans="6:36" ht="15.95" customHeight="1">
      <c r="F138" s="78" t="s">
        <v>250</v>
      </c>
      <c r="R138" s="78" t="s">
        <v>250</v>
      </c>
      <c r="AJ138" s="78" t="s">
        <v>250</v>
      </c>
    </row>
    <row r="139" spans="6:36" ht="15.95" customHeight="1">
      <c r="F139" s="78" t="s">
        <v>250</v>
      </c>
      <c r="R139" s="78" t="s">
        <v>250</v>
      </c>
      <c r="AJ139" s="78" t="s">
        <v>250</v>
      </c>
    </row>
    <row r="140" spans="6:36" ht="15.95" customHeight="1">
      <c r="F140" s="78" t="s">
        <v>250</v>
      </c>
      <c r="R140" s="78" t="s">
        <v>250</v>
      </c>
      <c r="AJ140" s="78" t="s">
        <v>250</v>
      </c>
    </row>
    <row r="141" spans="6:36" ht="15.95" customHeight="1">
      <c r="F141" s="78" t="s">
        <v>250</v>
      </c>
      <c r="R141" s="78" t="s">
        <v>250</v>
      </c>
      <c r="AJ141" s="78" t="s">
        <v>250</v>
      </c>
    </row>
    <row r="142" spans="6:36" ht="15.95" customHeight="1">
      <c r="F142" s="78" t="s">
        <v>250</v>
      </c>
      <c r="R142" s="78" t="s">
        <v>250</v>
      </c>
      <c r="AJ142" s="78" t="s">
        <v>250</v>
      </c>
    </row>
    <row r="143" spans="6:36" ht="15.95" customHeight="1">
      <c r="F143" s="78" t="s">
        <v>250</v>
      </c>
      <c r="R143" s="78" t="s">
        <v>250</v>
      </c>
      <c r="AJ143" s="78" t="s">
        <v>250</v>
      </c>
    </row>
    <row r="144" spans="6:36" ht="15.95" customHeight="1">
      <c r="F144" s="78" t="s">
        <v>250</v>
      </c>
      <c r="R144" s="78" t="s">
        <v>250</v>
      </c>
      <c r="AJ144" s="78" t="s">
        <v>250</v>
      </c>
    </row>
    <row r="145" spans="6:36" ht="15.95" customHeight="1">
      <c r="F145" s="78" t="s">
        <v>250</v>
      </c>
      <c r="R145" s="78" t="s">
        <v>250</v>
      </c>
      <c r="AJ145" s="78" t="s">
        <v>250</v>
      </c>
    </row>
    <row r="146" spans="6:36" ht="15.95" customHeight="1">
      <c r="F146" s="78" t="s">
        <v>250</v>
      </c>
      <c r="R146" s="78" t="s">
        <v>250</v>
      </c>
      <c r="AJ146" s="78" t="s">
        <v>250</v>
      </c>
    </row>
    <row r="147" spans="6:36" ht="15.95" customHeight="1">
      <c r="F147" s="78" t="s">
        <v>250</v>
      </c>
      <c r="R147" s="78" t="s">
        <v>250</v>
      </c>
      <c r="AJ147" s="78" t="s">
        <v>250</v>
      </c>
    </row>
    <row r="148" spans="6:36" ht="15.95" customHeight="1">
      <c r="F148" s="78" t="s">
        <v>250</v>
      </c>
      <c r="R148" s="78" t="s">
        <v>250</v>
      </c>
      <c r="AJ148" s="78" t="s">
        <v>250</v>
      </c>
    </row>
    <row r="149" spans="6:36" ht="15.95" customHeight="1">
      <c r="F149" s="78" t="s">
        <v>250</v>
      </c>
      <c r="R149" s="78" t="s">
        <v>250</v>
      </c>
      <c r="AJ149" s="78" t="s">
        <v>250</v>
      </c>
    </row>
    <row r="150" spans="6:36" ht="15.95" customHeight="1">
      <c r="F150" s="78" t="s">
        <v>250</v>
      </c>
      <c r="R150" s="78" t="s">
        <v>250</v>
      </c>
      <c r="AJ150" s="78" t="s">
        <v>250</v>
      </c>
    </row>
    <row r="151" spans="6:36" ht="15.95" customHeight="1">
      <c r="F151" s="78" t="s">
        <v>250</v>
      </c>
      <c r="R151" s="78" t="s">
        <v>250</v>
      </c>
      <c r="AJ151" s="78" t="s">
        <v>250</v>
      </c>
    </row>
    <row r="152" spans="6:36" ht="15.95" customHeight="1">
      <c r="F152" s="78" t="s">
        <v>250</v>
      </c>
      <c r="R152" s="78" t="s">
        <v>250</v>
      </c>
      <c r="AJ152" s="78" t="s">
        <v>250</v>
      </c>
    </row>
    <row r="153" spans="6:36" ht="15.95" customHeight="1">
      <c r="F153" s="78" t="s">
        <v>250</v>
      </c>
      <c r="R153" s="78" t="s">
        <v>250</v>
      </c>
      <c r="AJ153" s="78" t="s">
        <v>250</v>
      </c>
    </row>
    <row r="154" spans="6:36" ht="15.95" customHeight="1">
      <c r="F154" s="78" t="s">
        <v>250</v>
      </c>
      <c r="R154" s="78" t="s">
        <v>250</v>
      </c>
      <c r="AJ154" s="78" t="s">
        <v>250</v>
      </c>
    </row>
    <row r="155" spans="6:36" ht="15.95" customHeight="1">
      <c r="F155" s="78" t="s">
        <v>250</v>
      </c>
      <c r="R155" s="78" t="s">
        <v>250</v>
      </c>
      <c r="AJ155" s="78" t="s">
        <v>250</v>
      </c>
    </row>
    <row r="156" spans="6:36" ht="15.95" customHeight="1">
      <c r="F156" s="78" t="s">
        <v>250</v>
      </c>
      <c r="R156" s="78" t="s">
        <v>250</v>
      </c>
      <c r="AJ156" s="78" t="s">
        <v>250</v>
      </c>
    </row>
    <row r="157" spans="6:36" ht="15.95" customHeight="1">
      <c r="F157" s="78" t="s">
        <v>250</v>
      </c>
      <c r="R157" s="78" t="s">
        <v>250</v>
      </c>
      <c r="AJ157" s="78" t="s">
        <v>250</v>
      </c>
    </row>
    <row r="158" spans="6:36" ht="15.95" customHeight="1">
      <c r="F158" s="78" t="s">
        <v>250</v>
      </c>
      <c r="R158" s="78" t="s">
        <v>250</v>
      </c>
      <c r="AJ158" s="78" t="s">
        <v>250</v>
      </c>
    </row>
    <row r="159" spans="6:36" ht="15.95" customHeight="1">
      <c r="F159" s="78" t="s">
        <v>250</v>
      </c>
      <c r="R159" s="78" t="s">
        <v>250</v>
      </c>
      <c r="AJ159" s="78" t="s">
        <v>250</v>
      </c>
    </row>
    <row r="160" spans="6:36" ht="15.95" customHeight="1">
      <c r="F160" s="78" t="s">
        <v>250</v>
      </c>
      <c r="R160" s="78" t="s">
        <v>250</v>
      </c>
      <c r="AJ160" s="78" t="s">
        <v>250</v>
      </c>
    </row>
    <row r="161" spans="6:36" ht="15.95" customHeight="1">
      <c r="F161" s="78" t="s">
        <v>250</v>
      </c>
      <c r="R161" s="78" t="s">
        <v>250</v>
      </c>
      <c r="AJ161" s="78" t="s">
        <v>250</v>
      </c>
    </row>
    <row r="162" spans="6:36" ht="15.95" customHeight="1">
      <c r="F162" s="78" t="s">
        <v>250</v>
      </c>
      <c r="R162" s="78" t="s">
        <v>250</v>
      </c>
      <c r="AJ162" s="78" t="s">
        <v>250</v>
      </c>
    </row>
    <row r="163" spans="6:36" ht="15.95" customHeight="1">
      <c r="F163" s="78" t="s">
        <v>250</v>
      </c>
      <c r="R163" s="78" t="s">
        <v>250</v>
      </c>
      <c r="AJ163" s="78" t="s">
        <v>250</v>
      </c>
    </row>
    <row r="164" spans="6:36" ht="15.95" customHeight="1">
      <c r="F164" s="78" t="s">
        <v>250</v>
      </c>
      <c r="R164" s="78" t="s">
        <v>250</v>
      </c>
      <c r="AJ164" s="78" t="s">
        <v>250</v>
      </c>
    </row>
    <row r="165" spans="6:36" ht="15.95" customHeight="1">
      <c r="F165" s="78" t="s">
        <v>250</v>
      </c>
      <c r="R165" s="78" t="s">
        <v>250</v>
      </c>
      <c r="AJ165" s="78" t="s">
        <v>250</v>
      </c>
    </row>
    <row r="166" spans="6:36" ht="15.95" customHeight="1">
      <c r="F166" s="78" t="s">
        <v>250</v>
      </c>
      <c r="R166" s="78" t="s">
        <v>250</v>
      </c>
      <c r="AJ166" s="78" t="s">
        <v>250</v>
      </c>
    </row>
    <row r="167" spans="6:36" ht="15.95" customHeight="1">
      <c r="F167" s="78" t="s">
        <v>250</v>
      </c>
      <c r="R167" s="78" t="s">
        <v>250</v>
      </c>
      <c r="AJ167" s="78" t="s">
        <v>250</v>
      </c>
    </row>
    <row r="168" spans="6:36" ht="15.95" customHeight="1">
      <c r="F168" s="78" t="s">
        <v>250</v>
      </c>
      <c r="R168" s="78" t="s">
        <v>250</v>
      </c>
      <c r="AJ168" s="78" t="s">
        <v>250</v>
      </c>
    </row>
    <row r="169" spans="6:36" ht="15.95" customHeight="1">
      <c r="F169" s="78" t="s">
        <v>250</v>
      </c>
      <c r="R169" s="78" t="s">
        <v>250</v>
      </c>
      <c r="AJ169" s="78" t="s">
        <v>250</v>
      </c>
    </row>
    <row r="170" spans="6:36" ht="15.95" customHeight="1">
      <c r="F170" s="78" t="s">
        <v>250</v>
      </c>
      <c r="R170" s="78" t="s">
        <v>250</v>
      </c>
      <c r="AJ170" s="78" t="s">
        <v>250</v>
      </c>
    </row>
    <row r="171" spans="6:36" ht="15.95" customHeight="1">
      <c r="F171" s="78" t="s">
        <v>250</v>
      </c>
      <c r="R171" s="78" t="s">
        <v>250</v>
      </c>
      <c r="AJ171" s="78" t="s">
        <v>250</v>
      </c>
    </row>
    <row r="172" spans="6:36" ht="15.95" customHeight="1">
      <c r="F172" s="78" t="s">
        <v>250</v>
      </c>
      <c r="R172" s="78" t="s">
        <v>250</v>
      </c>
      <c r="AJ172" s="78" t="s">
        <v>250</v>
      </c>
    </row>
    <row r="173" spans="6:36" ht="15.95" customHeight="1">
      <c r="F173" s="78" t="s">
        <v>250</v>
      </c>
      <c r="R173" s="78" t="s">
        <v>250</v>
      </c>
      <c r="AJ173" s="78" t="s">
        <v>250</v>
      </c>
    </row>
    <row r="174" spans="6:36" ht="15.95" customHeight="1">
      <c r="F174" s="78" t="s">
        <v>250</v>
      </c>
      <c r="R174" s="78" t="s">
        <v>250</v>
      </c>
      <c r="AJ174" s="78" t="s">
        <v>250</v>
      </c>
    </row>
    <row r="175" spans="6:36" ht="15.95" customHeight="1">
      <c r="F175" s="78" t="s">
        <v>250</v>
      </c>
      <c r="R175" s="78" t="s">
        <v>250</v>
      </c>
      <c r="AJ175" s="78" t="s">
        <v>250</v>
      </c>
    </row>
    <row r="176" spans="6:36" ht="15.95" customHeight="1">
      <c r="F176" s="78" t="s">
        <v>250</v>
      </c>
      <c r="R176" s="78" t="s">
        <v>250</v>
      </c>
      <c r="AJ176" s="78" t="s">
        <v>250</v>
      </c>
    </row>
    <row r="177" spans="6:36" ht="15.95" customHeight="1">
      <c r="F177" s="78" t="s">
        <v>250</v>
      </c>
      <c r="R177" s="78" t="s">
        <v>250</v>
      </c>
      <c r="AJ177" s="78" t="s">
        <v>250</v>
      </c>
    </row>
    <row r="178" spans="6:36" ht="15.95" customHeight="1">
      <c r="F178" s="78" t="s">
        <v>250</v>
      </c>
      <c r="R178" s="78" t="s">
        <v>250</v>
      </c>
      <c r="AJ178" s="78" t="s">
        <v>250</v>
      </c>
    </row>
    <row r="179" spans="6:36" ht="15.95" customHeight="1">
      <c r="F179" s="78" t="s">
        <v>250</v>
      </c>
      <c r="R179" s="78" t="s">
        <v>250</v>
      </c>
      <c r="AJ179" s="78" t="s">
        <v>250</v>
      </c>
    </row>
    <row r="180" spans="6:36" ht="15.95" customHeight="1">
      <c r="F180" s="78" t="s">
        <v>250</v>
      </c>
      <c r="R180" s="78" t="s">
        <v>250</v>
      </c>
      <c r="AJ180" s="78" t="s">
        <v>250</v>
      </c>
    </row>
    <row r="181" spans="6:36" ht="15.95" customHeight="1">
      <c r="F181" s="78" t="s">
        <v>250</v>
      </c>
      <c r="R181" s="78" t="s">
        <v>250</v>
      </c>
      <c r="AJ181" s="78" t="s">
        <v>250</v>
      </c>
    </row>
    <row r="182" spans="6:36" ht="15.95" customHeight="1">
      <c r="F182" s="78" t="s">
        <v>250</v>
      </c>
      <c r="R182" s="78" t="s">
        <v>250</v>
      </c>
      <c r="AJ182" s="78" t="s">
        <v>250</v>
      </c>
    </row>
    <row r="183" spans="6:36" ht="15.95" customHeight="1">
      <c r="F183" s="78" t="s">
        <v>250</v>
      </c>
      <c r="R183" s="78" t="s">
        <v>250</v>
      </c>
      <c r="AJ183" s="78" t="s">
        <v>250</v>
      </c>
    </row>
    <row r="184" spans="6:36" ht="15.95" customHeight="1">
      <c r="F184" s="78" t="s">
        <v>250</v>
      </c>
      <c r="R184" s="78" t="s">
        <v>250</v>
      </c>
      <c r="AJ184" s="78" t="s">
        <v>250</v>
      </c>
    </row>
    <row r="185" spans="6:36" ht="15.95" customHeight="1">
      <c r="F185" s="78" t="s">
        <v>250</v>
      </c>
      <c r="R185" s="78" t="s">
        <v>250</v>
      </c>
      <c r="AJ185" s="78" t="s">
        <v>250</v>
      </c>
    </row>
    <row r="186" spans="6:36" ht="15.95" customHeight="1">
      <c r="F186" s="78" t="s">
        <v>250</v>
      </c>
      <c r="R186" s="78" t="s">
        <v>250</v>
      </c>
      <c r="AJ186" s="78" t="s">
        <v>250</v>
      </c>
    </row>
    <row r="187" spans="6:36" ht="15.95" customHeight="1">
      <c r="F187" s="78" t="s">
        <v>250</v>
      </c>
      <c r="R187" s="78" t="s">
        <v>250</v>
      </c>
      <c r="AJ187" s="78" t="s">
        <v>250</v>
      </c>
    </row>
    <row r="188" spans="6:36" ht="15.95" customHeight="1">
      <c r="F188" s="78" t="s">
        <v>250</v>
      </c>
      <c r="R188" s="78" t="s">
        <v>250</v>
      </c>
      <c r="AJ188" s="78" t="s">
        <v>250</v>
      </c>
    </row>
    <row r="189" spans="6:36" ht="15.95" customHeight="1">
      <c r="F189" s="78" t="s">
        <v>250</v>
      </c>
      <c r="R189" s="78" t="s">
        <v>250</v>
      </c>
      <c r="AJ189" s="78" t="s">
        <v>250</v>
      </c>
    </row>
    <row r="190" spans="6:36" ht="15.95" customHeight="1">
      <c r="F190" s="78" t="s">
        <v>250</v>
      </c>
      <c r="R190" s="78" t="s">
        <v>250</v>
      </c>
      <c r="AJ190" s="78" t="s">
        <v>250</v>
      </c>
    </row>
    <row r="191" spans="6:36" ht="15.95" customHeight="1">
      <c r="F191" s="78" t="s">
        <v>250</v>
      </c>
      <c r="R191" s="78" t="s">
        <v>250</v>
      </c>
      <c r="AJ191" s="78" t="s">
        <v>250</v>
      </c>
    </row>
    <row r="192" spans="6:36" ht="15.95" customHeight="1">
      <c r="F192" s="78" t="s">
        <v>250</v>
      </c>
      <c r="R192" s="78" t="s">
        <v>250</v>
      </c>
      <c r="AJ192" s="78" t="s">
        <v>250</v>
      </c>
    </row>
    <row r="193" spans="6:36" ht="15.95" customHeight="1">
      <c r="F193" s="78" t="s">
        <v>250</v>
      </c>
      <c r="R193" s="78" t="s">
        <v>250</v>
      </c>
      <c r="AJ193" s="78" t="s">
        <v>250</v>
      </c>
    </row>
    <row r="194" spans="6:36" ht="15.95" customHeight="1">
      <c r="F194" s="78" t="s">
        <v>250</v>
      </c>
      <c r="R194" s="78" t="s">
        <v>250</v>
      </c>
      <c r="AJ194" s="78" t="s">
        <v>250</v>
      </c>
    </row>
    <row r="195" spans="6:36" ht="15.95" customHeight="1">
      <c r="F195" s="78" t="s">
        <v>250</v>
      </c>
      <c r="R195" s="78" t="s">
        <v>250</v>
      </c>
      <c r="AJ195" s="78" t="s">
        <v>250</v>
      </c>
    </row>
    <row r="196" spans="6:36" ht="15.95" customHeight="1">
      <c r="F196" s="78" t="s">
        <v>250</v>
      </c>
      <c r="R196" s="78" t="s">
        <v>250</v>
      </c>
      <c r="AJ196" s="78" t="s">
        <v>250</v>
      </c>
    </row>
    <row r="197" spans="6:36" ht="15.95" customHeight="1">
      <c r="F197" s="78" t="s">
        <v>250</v>
      </c>
      <c r="R197" s="78" t="s">
        <v>250</v>
      </c>
      <c r="AJ197" s="78" t="s">
        <v>250</v>
      </c>
    </row>
    <row r="198" spans="6:36" ht="15.95" customHeight="1">
      <c r="F198" s="78" t="s">
        <v>250</v>
      </c>
      <c r="R198" s="78" t="s">
        <v>250</v>
      </c>
      <c r="AJ198" s="78" t="s">
        <v>250</v>
      </c>
    </row>
    <row r="199" spans="6:36" ht="15.95" customHeight="1">
      <c r="F199" s="78" t="s">
        <v>250</v>
      </c>
      <c r="R199" s="78" t="s">
        <v>250</v>
      </c>
      <c r="AJ199" s="78" t="s">
        <v>250</v>
      </c>
    </row>
    <row r="200" spans="6:36" ht="15.95" customHeight="1">
      <c r="F200" s="78" t="s">
        <v>250</v>
      </c>
      <c r="R200" s="78" t="s">
        <v>250</v>
      </c>
      <c r="AJ200" s="78" t="s">
        <v>250</v>
      </c>
    </row>
    <row r="201" spans="6:36" ht="15.95" customHeight="1">
      <c r="F201" s="78" t="s">
        <v>250</v>
      </c>
      <c r="R201" s="78" t="s">
        <v>250</v>
      </c>
      <c r="AJ201" s="78" t="s">
        <v>250</v>
      </c>
    </row>
    <row r="202" spans="6:36" ht="15.95" customHeight="1">
      <c r="F202" s="78" t="s">
        <v>250</v>
      </c>
      <c r="R202" s="78" t="s">
        <v>250</v>
      </c>
      <c r="AJ202" s="78" t="s">
        <v>250</v>
      </c>
    </row>
    <row r="203" spans="6:36" ht="15.95" customHeight="1">
      <c r="F203" s="78" t="s">
        <v>250</v>
      </c>
      <c r="R203" s="78" t="s">
        <v>250</v>
      </c>
      <c r="AJ203" s="78" t="s">
        <v>250</v>
      </c>
    </row>
    <row r="204" spans="6:36" ht="15.95" customHeight="1">
      <c r="F204" s="78" t="s">
        <v>250</v>
      </c>
      <c r="R204" s="78" t="s">
        <v>250</v>
      </c>
      <c r="AJ204" s="78" t="s">
        <v>250</v>
      </c>
    </row>
    <row r="205" spans="6:36" ht="15.95" customHeight="1">
      <c r="F205" s="78" t="s">
        <v>250</v>
      </c>
      <c r="R205" s="78" t="s">
        <v>250</v>
      </c>
      <c r="AJ205" s="78" t="s">
        <v>250</v>
      </c>
    </row>
    <row r="206" spans="6:36" ht="15.95" customHeight="1">
      <c r="F206" s="78" t="s">
        <v>250</v>
      </c>
      <c r="R206" s="78" t="s">
        <v>250</v>
      </c>
      <c r="AJ206" s="78" t="s">
        <v>250</v>
      </c>
    </row>
    <row r="207" spans="6:36" ht="15.95" customHeight="1">
      <c r="F207" s="78" t="s">
        <v>250</v>
      </c>
      <c r="R207" s="78" t="s">
        <v>250</v>
      </c>
      <c r="AJ207" s="78" t="s">
        <v>250</v>
      </c>
    </row>
    <row r="208" spans="6:36" ht="15.95" customHeight="1">
      <c r="F208" s="78" t="s">
        <v>250</v>
      </c>
      <c r="R208" s="78" t="s">
        <v>250</v>
      </c>
      <c r="AJ208" s="78" t="s">
        <v>250</v>
      </c>
    </row>
    <row r="209" spans="6:36" ht="15.95" customHeight="1">
      <c r="F209" s="78" t="s">
        <v>250</v>
      </c>
      <c r="R209" s="78" t="s">
        <v>250</v>
      </c>
      <c r="AJ209" s="78" t="s">
        <v>250</v>
      </c>
    </row>
    <row r="210" spans="6:36" ht="15.95" customHeight="1">
      <c r="F210" s="78" t="s">
        <v>250</v>
      </c>
      <c r="R210" s="78" t="s">
        <v>250</v>
      </c>
      <c r="AJ210" s="78" t="s">
        <v>250</v>
      </c>
    </row>
    <row r="211" spans="6:36" ht="15.95" customHeight="1">
      <c r="F211" s="78" t="s">
        <v>250</v>
      </c>
      <c r="R211" s="78" t="s">
        <v>250</v>
      </c>
      <c r="AJ211" s="78" t="s">
        <v>250</v>
      </c>
    </row>
    <row r="212" spans="6:36" ht="15.95" customHeight="1">
      <c r="F212" s="78" t="s">
        <v>250</v>
      </c>
      <c r="R212" s="78" t="s">
        <v>250</v>
      </c>
      <c r="AJ212" s="78" t="s">
        <v>250</v>
      </c>
    </row>
    <row r="213" spans="6:36" ht="15.95" customHeight="1">
      <c r="F213" s="78" t="s">
        <v>250</v>
      </c>
      <c r="R213" s="78" t="s">
        <v>250</v>
      </c>
      <c r="AJ213" s="78" t="s">
        <v>250</v>
      </c>
    </row>
    <row r="214" spans="6:36" ht="15.95" customHeight="1">
      <c r="F214" s="78" t="s">
        <v>250</v>
      </c>
      <c r="R214" s="78" t="s">
        <v>250</v>
      </c>
      <c r="AJ214" s="78" t="s">
        <v>250</v>
      </c>
    </row>
    <row r="215" spans="6:36" ht="15.95" customHeight="1">
      <c r="F215" s="78" t="s">
        <v>250</v>
      </c>
      <c r="R215" s="78" t="s">
        <v>250</v>
      </c>
      <c r="AJ215" s="78" t="s">
        <v>250</v>
      </c>
    </row>
    <row r="216" spans="6:36" ht="15.95" customHeight="1">
      <c r="F216" s="78" t="s">
        <v>250</v>
      </c>
      <c r="R216" s="78" t="s">
        <v>250</v>
      </c>
      <c r="AJ216" s="78" t="s">
        <v>250</v>
      </c>
    </row>
    <row r="217" spans="6:36" ht="15.95" customHeight="1">
      <c r="F217" s="78" t="s">
        <v>250</v>
      </c>
      <c r="R217" s="78" t="s">
        <v>250</v>
      </c>
      <c r="AJ217" s="78" t="s">
        <v>250</v>
      </c>
    </row>
    <row r="218" spans="6:36" ht="15.95" customHeight="1">
      <c r="F218" s="78" t="s">
        <v>250</v>
      </c>
      <c r="R218" s="78" t="s">
        <v>250</v>
      </c>
      <c r="AJ218" s="78" t="s">
        <v>250</v>
      </c>
    </row>
    <row r="219" spans="6:36" ht="15.95" customHeight="1">
      <c r="F219" s="78" t="s">
        <v>250</v>
      </c>
      <c r="R219" s="78" t="s">
        <v>250</v>
      </c>
      <c r="AJ219" s="78" t="s">
        <v>250</v>
      </c>
    </row>
    <row r="220" spans="6:36" ht="15.95" customHeight="1">
      <c r="F220" s="78" t="s">
        <v>250</v>
      </c>
      <c r="R220" s="78" t="s">
        <v>250</v>
      </c>
      <c r="AJ220" s="78" t="s">
        <v>250</v>
      </c>
    </row>
    <row r="221" spans="6:36" ht="15.95" customHeight="1">
      <c r="F221" s="78" t="s">
        <v>250</v>
      </c>
      <c r="R221" s="78" t="s">
        <v>250</v>
      </c>
      <c r="AJ221" s="78" t="s">
        <v>250</v>
      </c>
    </row>
    <row r="222" spans="6:36" ht="15.95" customHeight="1">
      <c r="F222" s="78" t="s">
        <v>250</v>
      </c>
      <c r="R222" s="78" t="s">
        <v>250</v>
      </c>
      <c r="AJ222" s="78" t="s">
        <v>250</v>
      </c>
    </row>
    <row r="223" spans="6:36" ht="15.95" customHeight="1">
      <c r="F223" s="78" t="s">
        <v>250</v>
      </c>
      <c r="R223" s="78" t="s">
        <v>250</v>
      </c>
      <c r="AJ223" s="78" t="s">
        <v>250</v>
      </c>
    </row>
    <row r="224" spans="6:36" ht="15.95" customHeight="1">
      <c r="F224" s="78" t="s">
        <v>250</v>
      </c>
      <c r="R224" s="78" t="s">
        <v>250</v>
      </c>
      <c r="AJ224" s="78" t="s">
        <v>250</v>
      </c>
    </row>
    <row r="225" spans="6:36" ht="15.95" customHeight="1">
      <c r="F225" s="78" t="s">
        <v>250</v>
      </c>
      <c r="R225" s="78" t="s">
        <v>250</v>
      </c>
      <c r="AJ225" s="78" t="s">
        <v>250</v>
      </c>
    </row>
    <row r="226" spans="6:36" ht="15.95" customHeight="1">
      <c r="F226" s="78" t="s">
        <v>250</v>
      </c>
      <c r="R226" s="78" t="s">
        <v>250</v>
      </c>
      <c r="AJ226" s="78" t="s">
        <v>250</v>
      </c>
    </row>
    <row r="227" spans="6:36" ht="15.95" customHeight="1">
      <c r="F227" s="78" t="s">
        <v>250</v>
      </c>
      <c r="R227" s="78" t="s">
        <v>250</v>
      </c>
      <c r="AJ227" s="78" t="s">
        <v>250</v>
      </c>
    </row>
    <row r="228" spans="6:36" ht="15.95" customHeight="1">
      <c r="F228" s="78" t="s">
        <v>250</v>
      </c>
      <c r="R228" s="78" t="s">
        <v>250</v>
      </c>
      <c r="AJ228" s="78" t="s">
        <v>250</v>
      </c>
    </row>
    <row r="229" spans="6:36" ht="15.95" customHeight="1">
      <c r="F229" s="78" t="s">
        <v>250</v>
      </c>
      <c r="R229" s="78" t="s">
        <v>250</v>
      </c>
      <c r="AJ229" s="78" t="s">
        <v>250</v>
      </c>
    </row>
    <row r="230" spans="6:36" ht="15.95" customHeight="1">
      <c r="F230" s="78" t="s">
        <v>250</v>
      </c>
      <c r="R230" s="78" t="s">
        <v>250</v>
      </c>
      <c r="AJ230" s="78" t="s">
        <v>250</v>
      </c>
    </row>
    <row r="231" spans="6:36" ht="15.95" customHeight="1">
      <c r="F231" s="78" t="s">
        <v>250</v>
      </c>
      <c r="R231" s="78" t="s">
        <v>250</v>
      </c>
      <c r="AJ231" s="78" t="s">
        <v>250</v>
      </c>
    </row>
    <row r="232" spans="6:36" ht="15.95" customHeight="1">
      <c r="F232" s="78" t="s">
        <v>250</v>
      </c>
      <c r="R232" s="78" t="s">
        <v>250</v>
      </c>
      <c r="AJ232" s="78" t="s">
        <v>250</v>
      </c>
    </row>
    <row r="233" spans="6:36" ht="15.95" customHeight="1">
      <c r="F233" s="78" t="s">
        <v>250</v>
      </c>
      <c r="R233" s="78" t="s">
        <v>250</v>
      </c>
      <c r="AJ233" s="78" t="s">
        <v>250</v>
      </c>
    </row>
    <row r="234" spans="6:36" ht="15.95" customHeight="1">
      <c r="F234" s="78" t="s">
        <v>250</v>
      </c>
      <c r="R234" s="78" t="s">
        <v>250</v>
      </c>
      <c r="AJ234" s="78" t="s">
        <v>250</v>
      </c>
    </row>
    <row r="235" spans="6:36" ht="15.95" customHeight="1">
      <c r="F235" s="78" t="s">
        <v>250</v>
      </c>
      <c r="R235" s="78" t="s">
        <v>250</v>
      </c>
      <c r="AJ235" s="78" t="s">
        <v>250</v>
      </c>
    </row>
    <row r="236" spans="6:36" ht="15.95" customHeight="1">
      <c r="F236" s="78" t="s">
        <v>250</v>
      </c>
      <c r="R236" s="78" t="s">
        <v>250</v>
      </c>
      <c r="AJ236" s="78" t="s">
        <v>250</v>
      </c>
    </row>
    <row r="237" spans="6:36" ht="15.95" customHeight="1">
      <c r="F237" s="78" t="s">
        <v>250</v>
      </c>
      <c r="R237" s="78" t="s">
        <v>250</v>
      </c>
      <c r="AJ237" s="78" t="s">
        <v>250</v>
      </c>
    </row>
    <row r="238" spans="6:36" ht="15.95" customHeight="1">
      <c r="F238" s="78" t="s">
        <v>250</v>
      </c>
      <c r="R238" s="78" t="s">
        <v>250</v>
      </c>
      <c r="AJ238" s="78" t="s">
        <v>250</v>
      </c>
    </row>
    <row r="239" spans="6:36" ht="15.95" customHeight="1">
      <c r="F239" s="78" t="s">
        <v>250</v>
      </c>
      <c r="R239" s="78" t="s">
        <v>250</v>
      </c>
      <c r="AJ239" s="78" t="s">
        <v>250</v>
      </c>
    </row>
    <row r="240" spans="6:36" ht="15.95" customHeight="1">
      <c r="F240" s="78" t="s">
        <v>250</v>
      </c>
      <c r="R240" s="78" t="s">
        <v>250</v>
      </c>
      <c r="AJ240" s="78" t="s">
        <v>250</v>
      </c>
    </row>
    <row r="241" spans="6:36" ht="15.95" customHeight="1">
      <c r="F241" s="78" t="s">
        <v>250</v>
      </c>
      <c r="R241" s="78" t="s">
        <v>250</v>
      </c>
      <c r="AJ241" s="78" t="s">
        <v>250</v>
      </c>
    </row>
    <row r="242" spans="6:36" ht="15.95" customHeight="1">
      <c r="F242" s="78" t="s">
        <v>250</v>
      </c>
      <c r="R242" s="78" t="s">
        <v>250</v>
      </c>
      <c r="AJ242" s="78" t="s">
        <v>250</v>
      </c>
    </row>
    <row r="243" spans="6:36" ht="15.95" customHeight="1">
      <c r="F243" s="78" t="s">
        <v>250</v>
      </c>
      <c r="R243" s="78" t="s">
        <v>250</v>
      </c>
      <c r="AJ243" s="78" t="s">
        <v>250</v>
      </c>
    </row>
    <row r="244" spans="6:36" ht="15.95" customHeight="1">
      <c r="F244" s="78" t="s">
        <v>250</v>
      </c>
      <c r="R244" s="78" t="s">
        <v>250</v>
      </c>
      <c r="AJ244" s="78" t="s">
        <v>250</v>
      </c>
    </row>
    <row r="245" spans="6:36" ht="15.95" customHeight="1">
      <c r="F245" s="78" t="s">
        <v>250</v>
      </c>
      <c r="R245" s="78" t="s">
        <v>250</v>
      </c>
      <c r="AJ245" s="78" t="s">
        <v>250</v>
      </c>
    </row>
    <row r="246" spans="6:36" ht="15.95" customHeight="1">
      <c r="F246" s="78" t="s">
        <v>250</v>
      </c>
      <c r="R246" s="78" t="s">
        <v>250</v>
      </c>
      <c r="AJ246" s="78" t="s">
        <v>250</v>
      </c>
    </row>
    <row r="247" spans="6:36" ht="15.95" customHeight="1">
      <c r="F247" s="78" t="s">
        <v>250</v>
      </c>
      <c r="R247" s="78" t="s">
        <v>250</v>
      </c>
      <c r="AJ247" s="78" t="s">
        <v>250</v>
      </c>
    </row>
    <row r="248" spans="6:36" ht="15.95" customHeight="1">
      <c r="F248" s="78" t="s">
        <v>250</v>
      </c>
      <c r="R248" s="78" t="s">
        <v>250</v>
      </c>
      <c r="AJ248" s="78" t="s">
        <v>250</v>
      </c>
    </row>
    <row r="249" spans="6:36" ht="15.95" customHeight="1">
      <c r="F249" s="78" t="s">
        <v>250</v>
      </c>
      <c r="R249" s="78" t="s">
        <v>250</v>
      </c>
      <c r="AJ249" s="78" t="s">
        <v>250</v>
      </c>
    </row>
    <row r="250" spans="6:36" ht="15.95" customHeight="1">
      <c r="F250" s="78" t="s">
        <v>250</v>
      </c>
      <c r="R250" s="78" t="s">
        <v>250</v>
      </c>
      <c r="AJ250" s="78" t="s">
        <v>250</v>
      </c>
    </row>
    <row r="251" spans="6:36" ht="15.95" customHeight="1">
      <c r="F251" s="78" t="s">
        <v>250</v>
      </c>
      <c r="R251" s="78" t="s">
        <v>250</v>
      </c>
      <c r="AJ251" s="78" t="s">
        <v>250</v>
      </c>
    </row>
    <row r="252" spans="6:36" ht="15.95" customHeight="1">
      <c r="F252" s="78" t="s">
        <v>250</v>
      </c>
      <c r="R252" s="78" t="s">
        <v>250</v>
      </c>
      <c r="AJ252" s="78" t="s">
        <v>250</v>
      </c>
    </row>
    <row r="253" spans="6:36" ht="15.95" customHeight="1">
      <c r="F253" s="78" t="s">
        <v>250</v>
      </c>
      <c r="R253" s="78" t="s">
        <v>250</v>
      </c>
      <c r="AJ253" s="78" t="s">
        <v>250</v>
      </c>
    </row>
    <row r="254" spans="6:36" ht="15.95" customHeight="1">
      <c r="F254" s="78" t="s">
        <v>250</v>
      </c>
      <c r="R254" s="78" t="s">
        <v>250</v>
      </c>
      <c r="AJ254" s="78" t="s">
        <v>250</v>
      </c>
    </row>
    <row r="255" spans="6:36" ht="15.95" customHeight="1">
      <c r="F255" s="78" t="s">
        <v>250</v>
      </c>
      <c r="R255" s="78" t="s">
        <v>250</v>
      </c>
      <c r="AJ255" s="78" t="s">
        <v>250</v>
      </c>
    </row>
    <row r="256" spans="6:36" ht="15.95" customHeight="1">
      <c r="F256" s="78" t="s">
        <v>250</v>
      </c>
      <c r="R256" s="78" t="s">
        <v>250</v>
      </c>
      <c r="AJ256" s="78" t="s">
        <v>250</v>
      </c>
    </row>
    <row r="257" spans="6:36" ht="15.95" customHeight="1">
      <c r="F257" s="78" t="s">
        <v>250</v>
      </c>
      <c r="R257" s="78" t="s">
        <v>250</v>
      </c>
      <c r="AJ257" s="78" t="s">
        <v>250</v>
      </c>
    </row>
    <row r="258" spans="6:36" ht="15.95" customHeight="1">
      <c r="F258" s="78" t="s">
        <v>250</v>
      </c>
      <c r="R258" s="78" t="s">
        <v>250</v>
      </c>
      <c r="AJ258" s="78" t="s">
        <v>250</v>
      </c>
    </row>
    <row r="259" spans="6:36" ht="15.95" customHeight="1">
      <c r="F259" s="78" t="s">
        <v>250</v>
      </c>
      <c r="R259" s="78" t="s">
        <v>250</v>
      </c>
      <c r="AJ259" s="78" t="s">
        <v>250</v>
      </c>
    </row>
    <row r="260" spans="6:36" ht="15.95" customHeight="1">
      <c r="F260" s="78" t="s">
        <v>250</v>
      </c>
      <c r="R260" s="78" t="s">
        <v>250</v>
      </c>
      <c r="AJ260" s="78" t="s">
        <v>250</v>
      </c>
    </row>
    <row r="261" spans="6:36" ht="15.95" customHeight="1">
      <c r="F261" s="78" t="s">
        <v>250</v>
      </c>
      <c r="R261" s="78" t="s">
        <v>250</v>
      </c>
      <c r="AJ261" s="78" t="s">
        <v>250</v>
      </c>
    </row>
    <row r="262" spans="6:36" ht="15.95" customHeight="1">
      <c r="F262" s="78" t="s">
        <v>250</v>
      </c>
      <c r="R262" s="78" t="s">
        <v>250</v>
      </c>
      <c r="AJ262" s="78" t="s">
        <v>250</v>
      </c>
    </row>
    <row r="263" spans="6:36" ht="15.95" customHeight="1">
      <c r="F263" s="78" t="s">
        <v>250</v>
      </c>
      <c r="R263" s="78" t="s">
        <v>250</v>
      </c>
      <c r="AJ263" s="78" t="s">
        <v>250</v>
      </c>
    </row>
    <row r="264" spans="6:36" ht="15.95" customHeight="1">
      <c r="F264" s="78" t="s">
        <v>250</v>
      </c>
      <c r="R264" s="78" t="s">
        <v>250</v>
      </c>
      <c r="AJ264" s="78" t="s">
        <v>250</v>
      </c>
    </row>
    <row r="265" spans="6:36" ht="15.95" customHeight="1">
      <c r="F265" s="78" t="s">
        <v>250</v>
      </c>
      <c r="R265" s="78" t="s">
        <v>250</v>
      </c>
      <c r="AJ265" s="78" t="s">
        <v>250</v>
      </c>
    </row>
    <row r="266" spans="6:36" ht="15.95" customHeight="1">
      <c r="F266" s="78" t="s">
        <v>250</v>
      </c>
      <c r="R266" s="78" t="s">
        <v>250</v>
      </c>
      <c r="AJ266" s="78" t="s">
        <v>250</v>
      </c>
    </row>
    <row r="267" spans="6:36" ht="15.95" customHeight="1">
      <c r="F267" s="78" t="s">
        <v>250</v>
      </c>
      <c r="R267" s="78" t="s">
        <v>250</v>
      </c>
      <c r="AJ267" s="78" t="s">
        <v>250</v>
      </c>
    </row>
    <row r="268" spans="6:36" ht="15.95" customHeight="1">
      <c r="F268" s="78" t="s">
        <v>250</v>
      </c>
      <c r="R268" s="78" t="s">
        <v>250</v>
      </c>
      <c r="AJ268" s="78" t="s">
        <v>250</v>
      </c>
    </row>
    <row r="269" spans="6:36" ht="15.95" customHeight="1">
      <c r="F269" s="78" t="s">
        <v>250</v>
      </c>
      <c r="R269" s="78" t="s">
        <v>250</v>
      </c>
      <c r="AJ269" s="78" t="s">
        <v>250</v>
      </c>
    </row>
    <row r="270" spans="6:36" ht="15.95" customHeight="1">
      <c r="F270" s="78" t="s">
        <v>250</v>
      </c>
      <c r="R270" s="78" t="s">
        <v>250</v>
      </c>
      <c r="AJ270" s="78" t="s">
        <v>250</v>
      </c>
    </row>
    <row r="271" spans="6:36" ht="15.95" customHeight="1">
      <c r="F271" s="78" t="s">
        <v>250</v>
      </c>
      <c r="R271" s="78" t="s">
        <v>250</v>
      </c>
      <c r="AJ271" s="78" t="s">
        <v>250</v>
      </c>
    </row>
    <row r="272" spans="6:36" ht="15.95" customHeight="1">
      <c r="F272" s="78" t="s">
        <v>250</v>
      </c>
      <c r="R272" s="78" t="s">
        <v>250</v>
      </c>
      <c r="AJ272" s="78" t="s">
        <v>250</v>
      </c>
    </row>
    <row r="273" spans="6:36" ht="15.95" customHeight="1">
      <c r="F273" s="78" t="s">
        <v>250</v>
      </c>
      <c r="R273" s="78" t="s">
        <v>250</v>
      </c>
      <c r="AJ273" s="78" t="s">
        <v>250</v>
      </c>
    </row>
    <row r="274" spans="6:36" ht="15.95" customHeight="1">
      <c r="F274" s="78" t="s">
        <v>250</v>
      </c>
      <c r="R274" s="78" t="s">
        <v>250</v>
      </c>
      <c r="AJ274" s="78" t="s">
        <v>250</v>
      </c>
    </row>
    <row r="275" spans="6:36" ht="15.95" customHeight="1">
      <c r="F275" s="78" t="s">
        <v>250</v>
      </c>
      <c r="R275" s="78" t="s">
        <v>250</v>
      </c>
      <c r="AJ275" s="78" t="s">
        <v>250</v>
      </c>
    </row>
    <row r="276" spans="6:36" ht="15.95" customHeight="1">
      <c r="F276" s="78" t="s">
        <v>250</v>
      </c>
      <c r="R276" s="78" t="s">
        <v>250</v>
      </c>
      <c r="AJ276" s="78" t="s">
        <v>250</v>
      </c>
    </row>
    <row r="277" spans="6:36" ht="15.95" customHeight="1">
      <c r="F277" s="78" t="s">
        <v>250</v>
      </c>
      <c r="R277" s="78" t="s">
        <v>250</v>
      </c>
      <c r="AJ277" s="78" t="s">
        <v>250</v>
      </c>
    </row>
    <row r="278" spans="6:36" ht="15.95" customHeight="1">
      <c r="F278" s="78" t="s">
        <v>250</v>
      </c>
      <c r="R278" s="78" t="s">
        <v>250</v>
      </c>
      <c r="AJ278" s="78" t="s">
        <v>250</v>
      </c>
    </row>
    <row r="279" spans="6:36" ht="15.95" customHeight="1">
      <c r="F279" s="78" t="s">
        <v>250</v>
      </c>
      <c r="R279" s="78" t="s">
        <v>250</v>
      </c>
      <c r="AJ279" s="78" t="s">
        <v>250</v>
      </c>
    </row>
    <row r="280" spans="6:36" ht="15.95" customHeight="1">
      <c r="F280" s="78" t="s">
        <v>250</v>
      </c>
      <c r="R280" s="78" t="s">
        <v>250</v>
      </c>
      <c r="AJ280" s="78" t="s">
        <v>250</v>
      </c>
    </row>
    <row r="281" spans="6:36" ht="15.95" customHeight="1">
      <c r="F281" s="78" t="s">
        <v>250</v>
      </c>
      <c r="R281" s="78" t="s">
        <v>250</v>
      </c>
      <c r="AJ281" s="78" t="s">
        <v>250</v>
      </c>
    </row>
    <row r="282" spans="6:36" ht="15.95" customHeight="1">
      <c r="F282" s="78" t="s">
        <v>250</v>
      </c>
      <c r="R282" s="78" t="s">
        <v>250</v>
      </c>
      <c r="AJ282" s="78" t="s">
        <v>250</v>
      </c>
    </row>
    <row r="283" spans="6:36" ht="15.95" customHeight="1">
      <c r="F283" s="78" t="s">
        <v>250</v>
      </c>
      <c r="R283" s="78" t="s">
        <v>250</v>
      </c>
      <c r="AJ283" s="78" t="s">
        <v>250</v>
      </c>
    </row>
    <row r="284" spans="6:36" ht="15.95" customHeight="1">
      <c r="F284" s="78" t="s">
        <v>250</v>
      </c>
      <c r="R284" s="78" t="s">
        <v>250</v>
      </c>
      <c r="AJ284" s="78" t="s">
        <v>250</v>
      </c>
    </row>
    <row r="285" spans="6:36" ht="15.95" customHeight="1">
      <c r="F285" s="78" t="s">
        <v>250</v>
      </c>
      <c r="R285" s="78" t="s">
        <v>250</v>
      </c>
      <c r="AJ285" s="78" t="s">
        <v>250</v>
      </c>
    </row>
    <row r="286" spans="6:36" ht="15.95" customHeight="1">
      <c r="F286" s="78" t="s">
        <v>250</v>
      </c>
      <c r="R286" s="78" t="s">
        <v>250</v>
      </c>
      <c r="AJ286" s="78" t="s">
        <v>250</v>
      </c>
    </row>
    <row r="287" spans="6:36" ht="15.95" customHeight="1">
      <c r="F287" s="78" t="s">
        <v>250</v>
      </c>
      <c r="R287" s="78" t="s">
        <v>250</v>
      </c>
      <c r="AJ287" s="78" t="s">
        <v>250</v>
      </c>
    </row>
    <row r="288" spans="6:36" ht="15.95" customHeight="1">
      <c r="F288" s="78" t="s">
        <v>250</v>
      </c>
      <c r="R288" s="78" t="s">
        <v>250</v>
      </c>
      <c r="AJ288" s="78" t="s">
        <v>250</v>
      </c>
    </row>
    <row r="289" spans="6:36" ht="15.95" customHeight="1">
      <c r="F289" s="78" t="s">
        <v>250</v>
      </c>
      <c r="R289" s="78" t="s">
        <v>250</v>
      </c>
      <c r="AJ289" s="78" t="s">
        <v>250</v>
      </c>
    </row>
    <row r="290" spans="6:36" ht="15.95" customHeight="1">
      <c r="F290" s="78" t="s">
        <v>250</v>
      </c>
      <c r="R290" s="78" t="s">
        <v>250</v>
      </c>
      <c r="AJ290" s="78" t="s">
        <v>250</v>
      </c>
    </row>
    <row r="291" spans="6:36" ht="15.95" customHeight="1">
      <c r="F291" s="78" t="s">
        <v>250</v>
      </c>
      <c r="R291" s="78" t="s">
        <v>250</v>
      </c>
      <c r="AJ291" s="78" t="s">
        <v>250</v>
      </c>
    </row>
    <row r="292" spans="6:36" ht="15.95" customHeight="1">
      <c r="F292" s="78" t="s">
        <v>250</v>
      </c>
      <c r="R292" s="78" t="s">
        <v>250</v>
      </c>
      <c r="AJ292" s="78" t="s">
        <v>250</v>
      </c>
    </row>
    <row r="293" spans="6:36" ht="15.95" customHeight="1">
      <c r="F293" s="78" t="s">
        <v>250</v>
      </c>
      <c r="R293" s="78" t="s">
        <v>250</v>
      </c>
      <c r="AJ293" s="78" t="s">
        <v>250</v>
      </c>
    </row>
    <row r="294" spans="6:36" ht="15.95" customHeight="1">
      <c r="F294" s="78" t="s">
        <v>250</v>
      </c>
      <c r="R294" s="78" t="s">
        <v>250</v>
      </c>
      <c r="AJ294" s="78" t="s">
        <v>250</v>
      </c>
    </row>
    <row r="295" spans="6:36" ht="15.95" customHeight="1">
      <c r="F295" s="78" t="s">
        <v>250</v>
      </c>
      <c r="R295" s="78" t="s">
        <v>250</v>
      </c>
      <c r="AJ295" s="78" t="s">
        <v>250</v>
      </c>
    </row>
    <row r="296" spans="6:36" ht="15.95" customHeight="1">
      <c r="F296" s="78" t="s">
        <v>250</v>
      </c>
      <c r="R296" s="78" t="s">
        <v>250</v>
      </c>
      <c r="AJ296" s="78" t="s">
        <v>250</v>
      </c>
    </row>
    <row r="297" spans="6:36" ht="15.95" customHeight="1">
      <c r="F297" s="78" t="s">
        <v>250</v>
      </c>
      <c r="R297" s="78" t="s">
        <v>250</v>
      </c>
      <c r="AJ297" s="78" t="s">
        <v>250</v>
      </c>
    </row>
    <row r="298" spans="6:36" ht="15.95" customHeight="1">
      <c r="F298" s="78" t="s">
        <v>250</v>
      </c>
      <c r="R298" s="78" t="s">
        <v>250</v>
      </c>
      <c r="AJ298" s="78" t="s">
        <v>250</v>
      </c>
    </row>
    <row r="299" spans="6:36" ht="15.95" customHeight="1">
      <c r="F299" s="78" t="s">
        <v>250</v>
      </c>
      <c r="R299" s="78" t="s">
        <v>250</v>
      </c>
      <c r="AJ299" s="78" t="s">
        <v>250</v>
      </c>
    </row>
    <row r="300" spans="6:36" ht="15.95" customHeight="1">
      <c r="F300" s="78" t="s">
        <v>250</v>
      </c>
      <c r="R300" s="78" t="s">
        <v>250</v>
      </c>
      <c r="AJ300" s="78" t="s">
        <v>250</v>
      </c>
    </row>
    <row r="301" spans="6:36" ht="15.95" customHeight="1">
      <c r="F301" s="78" t="s">
        <v>250</v>
      </c>
      <c r="R301" s="78" t="s">
        <v>250</v>
      </c>
      <c r="AJ301" s="78" t="s">
        <v>250</v>
      </c>
    </row>
    <row r="302" spans="6:36" ht="15.95" customHeight="1">
      <c r="F302" s="78" t="s">
        <v>250</v>
      </c>
      <c r="R302" s="78" t="s">
        <v>250</v>
      </c>
      <c r="AJ302" s="78" t="s">
        <v>250</v>
      </c>
    </row>
    <row r="303" spans="6:36" ht="15.95" customHeight="1">
      <c r="F303" s="78" t="s">
        <v>250</v>
      </c>
      <c r="R303" s="78" t="s">
        <v>250</v>
      </c>
      <c r="AJ303" s="78" t="s">
        <v>250</v>
      </c>
    </row>
    <row r="304" spans="6:36" ht="15.95" customHeight="1">
      <c r="F304" s="78" t="s">
        <v>250</v>
      </c>
      <c r="R304" s="78" t="s">
        <v>250</v>
      </c>
      <c r="AJ304" s="78" t="s">
        <v>250</v>
      </c>
    </row>
    <row r="305" spans="6:36" ht="15.95" customHeight="1">
      <c r="F305" s="78" t="s">
        <v>250</v>
      </c>
      <c r="R305" s="78" t="s">
        <v>250</v>
      </c>
      <c r="AJ305" s="78" t="s">
        <v>250</v>
      </c>
    </row>
    <row r="306" spans="6:36" ht="15.95" customHeight="1">
      <c r="F306" s="78" t="s">
        <v>250</v>
      </c>
      <c r="R306" s="78" t="s">
        <v>250</v>
      </c>
      <c r="AJ306" s="78" t="s">
        <v>250</v>
      </c>
    </row>
    <row r="307" spans="6:36" ht="15.95" customHeight="1">
      <c r="F307" s="78" t="s">
        <v>250</v>
      </c>
      <c r="R307" s="78" t="s">
        <v>250</v>
      </c>
      <c r="AJ307" s="78" t="s">
        <v>250</v>
      </c>
    </row>
    <row r="308" spans="6:36" ht="15.95" customHeight="1">
      <c r="F308" s="78" t="s">
        <v>250</v>
      </c>
      <c r="R308" s="78" t="s">
        <v>250</v>
      </c>
      <c r="AJ308" s="78" t="s">
        <v>250</v>
      </c>
    </row>
    <row r="309" spans="6:36" ht="15.95" customHeight="1">
      <c r="F309" s="78" t="s">
        <v>250</v>
      </c>
      <c r="R309" s="78" t="s">
        <v>250</v>
      </c>
      <c r="AJ309" s="78" t="s">
        <v>250</v>
      </c>
    </row>
    <row r="310" spans="6:36" ht="15.95" customHeight="1">
      <c r="F310" s="78" t="s">
        <v>250</v>
      </c>
      <c r="R310" s="78" t="s">
        <v>250</v>
      </c>
      <c r="AJ310" s="78" t="s">
        <v>250</v>
      </c>
    </row>
    <row r="311" spans="6:36" ht="15.95" customHeight="1">
      <c r="F311" s="78" t="s">
        <v>250</v>
      </c>
      <c r="R311" s="78" t="s">
        <v>250</v>
      </c>
      <c r="AJ311" s="78" t="s">
        <v>250</v>
      </c>
    </row>
    <row r="312" spans="6:36" ht="15.95" customHeight="1">
      <c r="F312" s="78" t="s">
        <v>250</v>
      </c>
      <c r="R312" s="78" t="s">
        <v>250</v>
      </c>
      <c r="AJ312" s="78" t="s">
        <v>250</v>
      </c>
    </row>
    <row r="313" spans="6:36" ht="15.95" customHeight="1">
      <c r="F313" s="78" t="s">
        <v>250</v>
      </c>
      <c r="R313" s="78" t="s">
        <v>250</v>
      </c>
      <c r="AJ313" s="78" t="s">
        <v>250</v>
      </c>
    </row>
    <row r="314" spans="6:36" ht="15.95" customHeight="1">
      <c r="F314" s="78" t="s">
        <v>250</v>
      </c>
      <c r="R314" s="78" t="s">
        <v>250</v>
      </c>
      <c r="AJ314" s="78" t="s">
        <v>250</v>
      </c>
    </row>
    <row r="315" spans="6:36" ht="15.95" customHeight="1">
      <c r="F315" s="78" t="s">
        <v>250</v>
      </c>
      <c r="R315" s="78" t="s">
        <v>250</v>
      </c>
      <c r="AJ315" s="78" t="s">
        <v>250</v>
      </c>
    </row>
    <row r="316" spans="6:36" ht="15.95" customHeight="1">
      <c r="F316" s="78" t="s">
        <v>250</v>
      </c>
      <c r="R316" s="78" t="s">
        <v>250</v>
      </c>
      <c r="AJ316" s="78" t="s">
        <v>250</v>
      </c>
    </row>
    <row r="317" spans="6:36" ht="15.95" customHeight="1">
      <c r="F317" s="78" t="s">
        <v>250</v>
      </c>
      <c r="R317" s="78" t="s">
        <v>250</v>
      </c>
      <c r="AJ317" s="78" t="s">
        <v>250</v>
      </c>
    </row>
    <row r="318" spans="6:36" ht="15.95" customHeight="1">
      <c r="F318" s="78" t="s">
        <v>250</v>
      </c>
      <c r="R318" s="78" t="s">
        <v>250</v>
      </c>
      <c r="AJ318" s="78" t="s">
        <v>250</v>
      </c>
    </row>
    <row r="319" spans="6:36" ht="15.95" customHeight="1">
      <c r="F319" s="78" t="s">
        <v>250</v>
      </c>
      <c r="R319" s="78" t="s">
        <v>250</v>
      </c>
      <c r="AJ319" s="78" t="s">
        <v>250</v>
      </c>
    </row>
    <row r="320" spans="6:36" ht="15.95" customHeight="1">
      <c r="F320" s="78" t="s">
        <v>250</v>
      </c>
      <c r="R320" s="78" t="s">
        <v>250</v>
      </c>
      <c r="AJ320" s="78" t="s">
        <v>250</v>
      </c>
    </row>
    <row r="321" spans="6:36" ht="15.95" customHeight="1">
      <c r="F321" s="78" t="s">
        <v>250</v>
      </c>
      <c r="R321" s="78" t="s">
        <v>250</v>
      </c>
      <c r="AJ321" s="78" t="s">
        <v>250</v>
      </c>
    </row>
    <row r="322" spans="6:36" ht="15.95" customHeight="1">
      <c r="F322" s="78" t="s">
        <v>250</v>
      </c>
      <c r="R322" s="78" t="s">
        <v>250</v>
      </c>
      <c r="AJ322" s="78" t="s">
        <v>250</v>
      </c>
    </row>
    <row r="323" spans="6:36" ht="15.95" customHeight="1">
      <c r="F323" s="78" t="s">
        <v>250</v>
      </c>
      <c r="R323" s="78" t="s">
        <v>250</v>
      </c>
      <c r="AJ323" s="78" t="s">
        <v>250</v>
      </c>
    </row>
    <row r="324" spans="6:36" ht="15.95" customHeight="1">
      <c r="F324" s="78" t="s">
        <v>250</v>
      </c>
      <c r="R324" s="78" t="s">
        <v>250</v>
      </c>
      <c r="AJ324" s="78" t="s">
        <v>250</v>
      </c>
    </row>
    <row r="325" spans="6:36" ht="15.95" customHeight="1">
      <c r="F325" s="78" t="s">
        <v>250</v>
      </c>
      <c r="R325" s="78" t="s">
        <v>250</v>
      </c>
      <c r="AJ325" s="78" t="s">
        <v>250</v>
      </c>
    </row>
    <row r="326" spans="6:36" ht="15.95" customHeight="1">
      <c r="F326" s="78" t="s">
        <v>250</v>
      </c>
      <c r="R326" s="78" t="s">
        <v>250</v>
      </c>
      <c r="AJ326" s="78" t="s">
        <v>250</v>
      </c>
    </row>
    <row r="327" spans="6:36" ht="15.95" customHeight="1">
      <c r="F327" s="78" t="s">
        <v>250</v>
      </c>
      <c r="R327" s="78" t="s">
        <v>250</v>
      </c>
      <c r="AJ327" s="78" t="s">
        <v>250</v>
      </c>
    </row>
    <row r="328" spans="6:36" ht="15.95" customHeight="1">
      <c r="F328" s="78" t="s">
        <v>250</v>
      </c>
      <c r="R328" s="78" t="s">
        <v>250</v>
      </c>
      <c r="AJ328" s="78" t="s">
        <v>250</v>
      </c>
    </row>
    <row r="329" spans="6:36" ht="15.95" customHeight="1">
      <c r="F329" s="78" t="s">
        <v>250</v>
      </c>
      <c r="R329" s="78" t="s">
        <v>250</v>
      </c>
      <c r="AJ329" s="78" t="s">
        <v>250</v>
      </c>
    </row>
    <row r="330" spans="6:36" ht="15.95" customHeight="1">
      <c r="F330" s="78" t="s">
        <v>250</v>
      </c>
      <c r="R330" s="78" t="s">
        <v>250</v>
      </c>
      <c r="AJ330" s="78" t="s">
        <v>250</v>
      </c>
    </row>
    <row r="331" spans="6:36" ht="15.95" customHeight="1">
      <c r="F331" s="78" t="s">
        <v>250</v>
      </c>
      <c r="R331" s="78" t="s">
        <v>250</v>
      </c>
      <c r="AJ331" s="78" t="s">
        <v>250</v>
      </c>
    </row>
    <row r="332" spans="6:36" ht="15.95" customHeight="1">
      <c r="F332" s="78" t="s">
        <v>250</v>
      </c>
      <c r="R332" s="78" t="s">
        <v>250</v>
      </c>
      <c r="AJ332" s="78" t="s">
        <v>250</v>
      </c>
    </row>
    <row r="333" spans="6:36" ht="15.95" customHeight="1">
      <c r="F333" s="78" t="s">
        <v>250</v>
      </c>
      <c r="R333" s="78" t="s">
        <v>250</v>
      </c>
      <c r="AJ333" s="78" t="s">
        <v>250</v>
      </c>
    </row>
    <row r="334" spans="6:36" ht="15.95" customHeight="1">
      <c r="F334" s="78" t="s">
        <v>250</v>
      </c>
      <c r="R334" s="78" t="s">
        <v>250</v>
      </c>
      <c r="AJ334" s="78" t="s">
        <v>250</v>
      </c>
    </row>
    <row r="335" spans="6:36" ht="15.95" customHeight="1">
      <c r="F335" s="78" t="s">
        <v>250</v>
      </c>
      <c r="R335" s="78" t="s">
        <v>250</v>
      </c>
      <c r="AJ335" s="78" t="s">
        <v>250</v>
      </c>
    </row>
    <row r="336" spans="6:36" ht="15.95" customHeight="1">
      <c r="F336" s="78" t="s">
        <v>250</v>
      </c>
      <c r="R336" s="78" t="s">
        <v>250</v>
      </c>
      <c r="AJ336" s="78" t="s">
        <v>250</v>
      </c>
    </row>
    <row r="337" spans="6:36" ht="15.95" customHeight="1">
      <c r="F337" s="78" t="s">
        <v>250</v>
      </c>
      <c r="R337" s="78" t="s">
        <v>250</v>
      </c>
      <c r="AJ337" s="78" t="s">
        <v>250</v>
      </c>
    </row>
    <row r="338" spans="6:36" ht="15.95" customHeight="1">
      <c r="F338" s="78" t="s">
        <v>250</v>
      </c>
      <c r="R338" s="78" t="s">
        <v>250</v>
      </c>
      <c r="AJ338" s="78" t="s">
        <v>250</v>
      </c>
    </row>
    <row r="339" spans="6:36" ht="15.95" customHeight="1">
      <c r="F339" s="78" t="s">
        <v>250</v>
      </c>
      <c r="R339" s="78" t="s">
        <v>250</v>
      </c>
      <c r="AJ339" s="78" t="s">
        <v>250</v>
      </c>
    </row>
    <row r="340" spans="6:36" ht="15.95" customHeight="1">
      <c r="F340" s="78" t="s">
        <v>250</v>
      </c>
      <c r="R340" s="78" t="s">
        <v>250</v>
      </c>
      <c r="AJ340" s="78" t="s">
        <v>250</v>
      </c>
    </row>
    <row r="341" spans="6:36" ht="15.95" customHeight="1">
      <c r="F341" s="78" t="s">
        <v>250</v>
      </c>
      <c r="R341" s="78" t="s">
        <v>250</v>
      </c>
      <c r="AJ341" s="78" t="s">
        <v>250</v>
      </c>
    </row>
    <row r="342" spans="6:36" ht="15.95" customHeight="1">
      <c r="F342" s="78" t="s">
        <v>250</v>
      </c>
      <c r="R342" s="78" t="s">
        <v>250</v>
      </c>
      <c r="AJ342" s="78" t="s">
        <v>250</v>
      </c>
    </row>
    <row r="343" spans="6:36" ht="15.95" customHeight="1">
      <c r="F343" s="78" t="s">
        <v>250</v>
      </c>
      <c r="R343" s="78" t="s">
        <v>250</v>
      </c>
      <c r="AJ343" s="78" t="s">
        <v>250</v>
      </c>
    </row>
    <row r="344" spans="6:36" ht="15.95" customHeight="1">
      <c r="F344" s="78" t="s">
        <v>250</v>
      </c>
      <c r="R344" s="78" t="s">
        <v>250</v>
      </c>
      <c r="AJ344" s="78" t="s">
        <v>250</v>
      </c>
    </row>
    <row r="345" spans="6:36" ht="15.95" customHeight="1">
      <c r="F345" s="78" t="s">
        <v>250</v>
      </c>
      <c r="R345" s="78" t="s">
        <v>250</v>
      </c>
      <c r="AJ345" s="78" t="s">
        <v>250</v>
      </c>
    </row>
    <row r="346" spans="6:36" ht="15.95" customHeight="1">
      <c r="F346" s="78" t="s">
        <v>250</v>
      </c>
      <c r="R346" s="78" t="s">
        <v>250</v>
      </c>
      <c r="AJ346" s="78" t="s">
        <v>250</v>
      </c>
    </row>
    <row r="347" spans="6:36" ht="15.95" customHeight="1">
      <c r="F347" s="78" t="s">
        <v>250</v>
      </c>
      <c r="R347" s="78" t="s">
        <v>250</v>
      </c>
      <c r="AJ347" s="78" t="s">
        <v>250</v>
      </c>
    </row>
    <row r="348" spans="6:36" ht="15.95" customHeight="1">
      <c r="F348" s="78" t="s">
        <v>250</v>
      </c>
      <c r="R348" s="78" t="s">
        <v>250</v>
      </c>
      <c r="AJ348" s="78" t="s">
        <v>250</v>
      </c>
    </row>
    <row r="349" spans="6:36" ht="15.95" customHeight="1">
      <c r="F349" s="78" t="s">
        <v>250</v>
      </c>
      <c r="R349" s="78" t="s">
        <v>250</v>
      </c>
      <c r="AJ349" s="78" t="s">
        <v>250</v>
      </c>
    </row>
    <row r="350" spans="6:36" ht="15.95" customHeight="1">
      <c r="F350" s="78" t="s">
        <v>250</v>
      </c>
      <c r="R350" s="78" t="s">
        <v>250</v>
      </c>
      <c r="AJ350" s="78" t="s">
        <v>250</v>
      </c>
    </row>
    <row r="351" spans="6:36" ht="15.95" customHeight="1">
      <c r="F351" s="78" t="s">
        <v>250</v>
      </c>
      <c r="R351" s="78" t="s">
        <v>250</v>
      </c>
      <c r="AJ351" s="78" t="s">
        <v>250</v>
      </c>
    </row>
    <row r="352" spans="6:36" ht="15.95" customHeight="1">
      <c r="F352" s="78" t="s">
        <v>250</v>
      </c>
      <c r="R352" s="78" t="s">
        <v>250</v>
      </c>
      <c r="AJ352" s="78" t="s">
        <v>250</v>
      </c>
    </row>
    <row r="353" spans="6:36" ht="15.95" customHeight="1">
      <c r="F353" s="78" t="s">
        <v>250</v>
      </c>
      <c r="R353" s="78" t="s">
        <v>250</v>
      </c>
      <c r="AJ353" s="78" t="s">
        <v>250</v>
      </c>
    </row>
    <row r="354" spans="6:36" ht="15.95" customHeight="1">
      <c r="F354" s="78" t="s">
        <v>250</v>
      </c>
      <c r="R354" s="78" t="s">
        <v>250</v>
      </c>
      <c r="AJ354" s="78" t="s">
        <v>250</v>
      </c>
    </row>
    <row r="355" spans="6:36" ht="15.95" customHeight="1">
      <c r="F355" s="78" t="s">
        <v>250</v>
      </c>
      <c r="R355" s="78" t="s">
        <v>250</v>
      </c>
      <c r="AJ355" s="78" t="s">
        <v>250</v>
      </c>
    </row>
    <row r="356" spans="6:36" ht="15.95" customHeight="1">
      <c r="F356" s="78" t="s">
        <v>250</v>
      </c>
      <c r="R356" s="78" t="s">
        <v>250</v>
      </c>
      <c r="AJ356" s="78" t="s">
        <v>250</v>
      </c>
    </row>
    <row r="357" spans="6:36" ht="15.95" customHeight="1">
      <c r="F357" s="78" t="s">
        <v>250</v>
      </c>
      <c r="R357" s="78" t="s">
        <v>250</v>
      </c>
      <c r="AJ357" s="78" t="s">
        <v>250</v>
      </c>
    </row>
    <row r="358" spans="6:36" ht="15.95" customHeight="1">
      <c r="F358" s="78" t="s">
        <v>250</v>
      </c>
      <c r="R358" s="78" t="s">
        <v>250</v>
      </c>
      <c r="AJ358" s="78" t="s">
        <v>250</v>
      </c>
    </row>
    <row r="359" spans="6:36" ht="15.95" customHeight="1">
      <c r="F359" s="78" t="s">
        <v>250</v>
      </c>
      <c r="R359" s="78" t="s">
        <v>250</v>
      </c>
      <c r="AJ359" s="78" t="s">
        <v>250</v>
      </c>
    </row>
    <row r="360" spans="6:36" ht="15.95" customHeight="1">
      <c r="F360" s="78" t="s">
        <v>250</v>
      </c>
      <c r="R360" s="78" t="s">
        <v>250</v>
      </c>
      <c r="AJ360" s="78" t="s">
        <v>250</v>
      </c>
    </row>
    <row r="361" spans="6:36" ht="15.95" customHeight="1">
      <c r="F361" s="78" t="s">
        <v>250</v>
      </c>
      <c r="R361" s="78" t="s">
        <v>250</v>
      </c>
      <c r="AJ361" s="78" t="s">
        <v>250</v>
      </c>
    </row>
    <row r="362" spans="6:36" ht="15.95" customHeight="1">
      <c r="F362" s="78" t="s">
        <v>250</v>
      </c>
      <c r="R362" s="78" t="s">
        <v>250</v>
      </c>
      <c r="AJ362" s="78" t="s">
        <v>250</v>
      </c>
    </row>
    <row r="363" spans="6:36" ht="15.95" customHeight="1">
      <c r="F363" s="78" t="s">
        <v>250</v>
      </c>
      <c r="R363" s="78" t="s">
        <v>250</v>
      </c>
      <c r="AJ363" s="78" t="s">
        <v>250</v>
      </c>
    </row>
    <row r="364" spans="6:36" ht="15.95" customHeight="1">
      <c r="F364" s="78" t="s">
        <v>250</v>
      </c>
      <c r="R364" s="78" t="s">
        <v>250</v>
      </c>
      <c r="AJ364" s="78" t="s">
        <v>250</v>
      </c>
    </row>
    <row r="365" spans="6:36" ht="15.95" customHeight="1">
      <c r="F365" s="78" t="s">
        <v>250</v>
      </c>
      <c r="R365" s="78" t="s">
        <v>250</v>
      </c>
      <c r="AJ365" s="78" t="s">
        <v>250</v>
      </c>
    </row>
    <row r="366" spans="6:36" ht="15.95" customHeight="1">
      <c r="F366" s="78" t="s">
        <v>250</v>
      </c>
      <c r="R366" s="78" t="s">
        <v>250</v>
      </c>
      <c r="AJ366" s="78" t="s">
        <v>250</v>
      </c>
    </row>
    <row r="367" spans="6:36" ht="15.95" customHeight="1">
      <c r="F367" s="78" t="s">
        <v>250</v>
      </c>
      <c r="R367" s="78" t="s">
        <v>250</v>
      </c>
      <c r="AJ367" s="78" t="s">
        <v>250</v>
      </c>
    </row>
    <row r="368" spans="6:36" ht="15.95" customHeight="1">
      <c r="F368" s="78" t="s">
        <v>250</v>
      </c>
      <c r="R368" s="78" t="s">
        <v>250</v>
      </c>
      <c r="AJ368" s="78" t="s">
        <v>250</v>
      </c>
    </row>
    <row r="369" spans="6:36" ht="15.95" customHeight="1">
      <c r="F369" s="78" t="s">
        <v>250</v>
      </c>
      <c r="R369" s="78" t="s">
        <v>250</v>
      </c>
      <c r="AJ369" s="78" t="s">
        <v>250</v>
      </c>
    </row>
    <row r="370" spans="6:36" ht="15.95" customHeight="1">
      <c r="F370" s="78" t="s">
        <v>250</v>
      </c>
      <c r="R370" s="78" t="s">
        <v>250</v>
      </c>
      <c r="AJ370" s="78" t="s">
        <v>250</v>
      </c>
    </row>
    <row r="371" spans="6:36" ht="15.95" customHeight="1">
      <c r="F371" s="78" t="s">
        <v>250</v>
      </c>
      <c r="R371" s="78" t="s">
        <v>250</v>
      </c>
      <c r="AJ371" s="78" t="s">
        <v>250</v>
      </c>
    </row>
    <row r="372" spans="6:36" ht="15.95" customHeight="1">
      <c r="F372" s="78" t="s">
        <v>250</v>
      </c>
      <c r="R372" s="78" t="s">
        <v>250</v>
      </c>
      <c r="AJ372" s="78" t="s">
        <v>250</v>
      </c>
    </row>
    <row r="373" spans="6:36" ht="15.95" customHeight="1">
      <c r="F373" s="78" t="s">
        <v>250</v>
      </c>
      <c r="R373" s="78" t="s">
        <v>250</v>
      </c>
      <c r="AJ373" s="78" t="s">
        <v>250</v>
      </c>
    </row>
    <row r="374" spans="6:36" ht="15.95" customHeight="1">
      <c r="F374" s="78" t="s">
        <v>250</v>
      </c>
      <c r="R374" s="78" t="s">
        <v>250</v>
      </c>
      <c r="AJ374" s="78" t="s">
        <v>250</v>
      </c>
    </row>
    <row r="375" spans="6:36" ht="15.95" customHeight="1">
      <c r="F375" s="78" t="s">
        <v>250</v>
      </c>
      <c r="R375" s="78" t="s">
        <v>250</v>
      </c>
      <c r="AJ375" s="78" t="s">
        <v>250</v>
      </c>
    </row>
    <row r="376" spans="6:36" ht="15.95" customHeight="1">
      <c r="F376" s="78" t="s">
        <v>250</v>
      </c>
      <c r="R376" s="78" t="s">
        <v>250</v>
      </c>
      <c r="AJ376" s="78" t="s">
        <v>250</v>
      </c>
    </row>
    <row r="377" spans="6:36" ht="15.95" customHeight="1">
      <c r="F377" s="78" t="s">
        <v>250</v>
      </c>
      <c r="R377" s="78" t="s">
        <v>250</v>
      </c>
      <c r="AJ377" s="78" t="s">
        <v>250</v>
      </c>
    </row>
    <row r="378" spans="6:36" ht="15.95" customHeight="1">
      <c r="F378" s="78" t="s">
        <v>250</v>
      </c>
      <c r="R378" s="78" t="s">
        <v>250</v>
      </c>
      <c r="AJ378" s="78" t="s">
        <v>250</v>
      </c>
    </row>
    <row r="379" spans="6:36" ht="15.95" customHeight="1">
      <c r="F379" s="78" t="s">
        <v>250</v>
      </c>
      <c r="R379" s="78" t="s">
        <v>250</v>
      </c>
      <c r="AJ379" s="78" t="s">
        <v>250</v>
      </c>
    </row>
    <row r="380" spans="6:36" ht="15.95" customHeight="1">
      <c r="F380" s="78" t="s">
        <v>250</v>
      </c>
      <c r="R380" s="78" t="s">
        <v>250</v>
      </c>
      <c r="AJ380" s="78" t="s">
        <v>250</v>
      </c>
    </row>
    <row r="381" spans="6:36" ht="15.95" customHeight="1">
      <c r="F381" s="78" t="s">
        <v>250</v>
      </c>
      <c r="R381" s="78" t="s">
        <v>250</v>
      </c>
      <c r="AJ381" s="78" t="s">
        <v>250</v>
      </c>
    </row>
    <row r="382" spans="6:36" ht="15.95" customHeight="1">
      <c r="F382" s="78" t="s">
        <v>250</v>
      </c>
      <c r="R382" s="78" t="s">
        <v>250</v>
      </c>
      <c r="AJ382" s="78" t="s">
        <v>250</v>
      </c>
    </row>
    <row r="383" spans="6:36" ht="15.95" customHeight="1">
      <c r="F383" s="78" t="s">
        <v>250</v>
      </c>
      <c r="R383" s="78" t="s">
        <v>250</v>
      </c>
      <c r="AJ383" s="78" t="s">
        <v>250</v>
      </c>
    </row>
    <row r="384" spans="6:36" ht="15.95" customHeight="1">
      <c r="F384" s="78" t="s">
        <v>250</v>
      </c>
      <c r="R384" s="78" t="s">
        <v>250</v>
      </c>
      <c r="AJ384" s="78" t="s">
        <v>250</v>
      </c>
    </row>
    <row r="385" spans="6:36" ht="15.95" customHeight="1">
      <c r="F385" s="78" t="s">
        <v>250</v>
      </c>
      <c r="R385" s="78" t="s">
        <v>250</v>
      </c>
      <c r="AJ385" s="78" t="s">
        <v>250</v>
      </c>
    </row>
    <row r="386" spans="6:36" ht="15.95" customHeight="1">
      <c r="F386" s="78" t="s">
        <v>250</v>
      </c>
      <c r="R386" s="78" t="s">
        <v>250</v>
      </c>
      <c r="AJ386" s="78" t="s">
        <v>250</v>
      </c>
    </row>
    <row r="387" spans="6:36" ht="15.95" customHeight="1">
      <c r="F387" s="78" t="s">
        <v>250</v>
      </c>
      <c r="R387" s="78" t="s">
        <v>250</v>
      </c>
      <c r="AJ387" s="78" t="s">
        <v>250</v>
      </c>
    </row>
    <row r="388" spans="6:36" ht="15.95" customHeight="1">
      <c r="F388" s="78" t="s">
        <v>250</v>
      </c>
      <c r="R388" s="78" t="s">
        <v>250</v>
      </c>
      <c r="AJ388" s="78" t="s">
        <v>250</v>
      </c>
    </row>
    <row r="389" spans="6:36" ht="15.95" customHeight="1">
      <c r="F389" s="78" t="s">
        <v>250</v>
      </c>
      <c r="R389" s="78" t="s">
        <v>250</v>
      </c>
      <c r="AJ389" s="78" t="s">
        <v>250</v>
      </c>
    </row>
    <row r="390" spans="6:36" ht="15.95" customHeight="1">
      <c r="F390" s="78" t="s">
        <v>250</v>
      </c>
      <c r="R390" s="78" t="s">
        <v>250</v>
      </c>
      <c r="AJ390" s="78" t="s">
        <v>250</v>
      </c>
    </row>
    <row r="391" spans="6:36" ht="15.95" customHeight="1">
      <c r="F391" s="78" t="s">
        <v>250</v>
      </c>
      <c r="R391" s="78" t="s">
        <v>250</v>
      </c>
      <c r="AJ391" s="78" t="s">
        <v>250</v>
      </c>
    </row>
    <row r="392" spans="6:36" ht="15.95" customHeight="1">
      <c r="F392" s="78" t="s">
        <v>250</v>
      </c>
      <c r="R392" s="78" t="s">
        <v>250</v>
      </c>
      <c r="AJ392" s="78" t="s">
        <v>250</v>
      </c>
    </row>
    <row r="393" spans="6:36" ht="15.95" customHeight="1">
      <c r="F393" s="78" t="s">
        <v>250</v>
      </c>
      <c r="R393" s="78" t="s">
        <v>250</v>
      </c>
      <c r="AJ393" s="78" t="s">
        <v>250</v>
      </c>
    </row>
    <row r="394" spans="6:36" ht="15.95" customHeight="1">
      <c r="F394" s="78" t="s">
        <v>250</v>
      </c>
      <c r="R394" s="78" t="s">
        <v>250</v>
      </c>
      <c r="AJ394" s="78" t="s">
        <v>250</v>
      </c>
    </row>
    <row r="395" spans="6:36" ht="15.95" customHeight="1">
      <c r="F395" s="78" t="s">
        <v>250</v>
      </c>
      <c r="R395" s="78" t="s">
        <v>250</v>
      </c>
      <c r="AJ395" s="78" t="s">
        <v>250</v>
      </c>
    </row>
    <row r="396" spans="6:36" ht="15.95" customHeight="1">
      <c r="F396" s="78" t="s">
        <v>250</v>
      </c>
      <c r="R396" s="78" t="s">
        <v>250</v>
      </c>
      <c r="AJ396" s="78" t="s">
        <v>250</v>
      </c>
    </row>
    <row r="397" spans="6:36" ht="15.95" customHeight="1">
      <c r="F397" s="78" t="s">
        <v>250</v>
      </c>
      <c r="R397" s="78" t="s">
        <v>250</v>
      </c>
      <c r="AJ397" s="78" t="s">
        <v>250</v>
      </c>
    </row>
    <row r="398" spans="6:36" ht="15.95" customHeight="1">
      <c r="F398" s="78" t="s">
        <v>250</v>
      </c>
      <c r="R398" s="78" t="s">
        <v>250</v>
      </c>
      <c r="AJ398" s="78" t="s">
        <v>250</v>
      </c>
    </row>
    <row r="399" spans="6:36" ht="15.95" customHeight="1">
      <c r="F399" s="78" t="s">
        <v>250</v>
      </c>
      <c r="R399" s="78" t="s">
        <v>250</v>
      </c>
      <c r="AJ399" s="78" t="s">
        <v>250</v>
      </c>
    </row>
    <row r="400" spans="6:36" ht="15.95" customHeight="1">
      <c r="F400" s="78" t="s">
        <v>250</v>
      </c>
      <c r="R400" s="78" t="s">
        <v>250</v>
      </c>
      <c r="AJ400" s="78" t="s">
        <v>250</v>
      </c>
    </row>
    <row r="401" spans="6:36" ht="15.95" customHeight="1">
      <c r="F401" s="78" t="s">
        <v>250</v>
      </c>
      <c r="R401" s="78" t="s">
        <v>250</v>
      </c>
      <c r="AJ401" s="78" t="s">
        <v>250</v>
      </c>
    </row>
    <row r="402" spans="6:36" ht="15.95" customHeight="1">
      <c r="F402" s="78" t="s">
        <v>250</v>
      </c>
      <c r="R402" s="78" t="s">
        <v>250</v>
      </c>
      <c r="AJ402" s="78" t="s">
        <v>250</v>
      </c>
    </row>
    <row r="403" spans="6:36" ht="15.95" customHeight="1">
      <c r="F403" s="78" t="s">
        <v>250</v>
      </c>
      <c r="R403" s="78" t="s">
        <v>250</v>
      </c>
      <c r="AJ403" s="78" t="s">
        <v>250</v>
      </c>
    </row>
    <row r="404" spans="6:36" ht="15.95" customHeight="1">
      <c r="F404" s="78" t="s">
        <v>250</v>
      </c>
      <c r="R404" s="78" t="s">
        <v>250</v>
      </c>
      <c r="AJ404" s="78" t="s">
        <v>250</v>
      </c>
    </row>
    <row r="405" spans="6:36" ht="15.95" customHeight="1">
      <c r="F405" s="78" t="s">
        <v>250</v>
      </c>
      <c r="R405" s="78" t="s">
        <v>250</v>
      </c>
      <c r="AJ405" s="78" t="s">
        <v>250</v>
      </c>
    </row>
    <row r="406" spans="6:36" ht="15.95" customHeight="1">
      <c r="F406" s="78" t="s">
        <v>250</v>
      </c>
      <c r="R406" s="78" t="s">
        <v>250</v>
      </c>
      <c r="AJ406" s="78" t="s">
        <v>250</v>
      </c>
    </row>
    <row r="407" spans="6:36" ht="15.95" customHeight="1">
      <c r="F407" s="78" t="s">
        <v>250</v>
      </c>
      <c r="R407" s="78" t="s">
        <v>250</v>
      </c>
      <c r="AJ407" s="78" t="s">
        <v>250</v>
      </c>
    </row>
    <row r="408" spans="6:36" ht="15.95" customHeight="1">
      <c r="F408" s="78" t="s">
        <v>250</v>
      </c>
      <c r="R408" s="78" t="s">
        <v>250</v>
      </c>
      <c r="AJ408" s="78" t="s">
        <v>250</v>
      </c>
    </row>
    <row r="409" spans="6:36" ht="15.95" customHeight="1">
      <c r="F409" s="78" t="s">
        <v>250</v>
      </c>
      <c r="R409" s="78" t="s">
        <v>250</v>
      </c>
      <c r="AJ409" s="78" t="s">
        <v>250</v>
      </c>
    </row>
    <row r="410" spans="6:36" ht="15.95" customHeight="1">
      <c r="F410" s="78" t="s">
        <v>250</v>
      </c>
      <c r="R410" s="78" t="s">
        <v>250</v>
      </c>
      <c r="AJ410" s="78" t="s">
        <v>250</v>
      </c>
    </row>
    <row r="411" spans="6:36" ht="15.95" customHeight="1">
      <c r="F411" s="78" t="s">
        <v>250</v>
      </c>
      <c r="R411" s="78" t="s">
        <v>250</v>
      </c>
      <c r="AJ411" s="78" t="s">
        <v>250</v>
      </c>
    </row>
    <row r="412" spans="6:36" ht="15.95" customHeight="1">
      <c r="F412" s="78" t="s">
        <v>250</v>
      </c>
      <c r="R412" s="78" t="s">
        <v>250</v>
      </c>
      <c r="AJ412" s="78" t="s">
        <v>250</v>
      </c>
    </row>
    <row r="413" spans="6:36" ht="15.95" customHeight="1">
      <c r="F413" s="78" t="s">
        <v>250</v>
      </c>
      <c r="R413" s="78" t="s">
        <v>250</v>
      </c>
      <c r="AJ413" s="78" t="s">
        <v>250</v>
      </c>
    </row>
    <row r="414" spans="6:36" ht="15.95" customHeight="1">
      <c r="F414" s="78" t="s">
        <v>250</v>
      </c>
      <c r="R414" s="78" t="s">
        <v>250</v>
      </c>
      <c r="AJ414" s="78" t="s">
        <v>250</v>
      </c>
    </row>
    <row r="415" spans="6:36" ht="15.95" customHeight="1">
      <c r="F415" s="78" t="s">
        <v>250</v>
      </c>
      <c r="R415" s="78" t="s">
        <v>250</v>
      </c>
      <c r="AJ415" s="78" t="s">
        <v>250</v>
      </c>
    </row>
    <row r="416" spans="6:36" ht="15.95" customHeight="1">
      <c r="F416" s="78" t="s">
        <v>250</v>
      </c>
      <c r="R416" s="78" t="s">
        <v>250</v>
      </c>
      <c r="AJ416" s="78" t="s">
        <v>250</v>
      </c>
    </row>
    <row r="417" spans="6:36" ht="15.95" customHeight="1">
      <c r="F417" s="78" t="s">
        <v>250</v>
      </c>
      <c r="R417" s="78" t="s">
        <v>250</v>
      </c>
      <c r="AJ417" s="78" t="s">
        <v>250</v>
      </c>
    </row>
    <row r="418" spans="6:36" ht="15.95" customHeight="1">
      <c r="F418" s="78" t="s">
        <v>250</v>
      </c>
      <c r="R418" s="78" t="s">
        <v>250</v>
      </c>
      <c r="AJ418" s="78" t="s">
        <v>250</v>
      </c>
    </row>
    <row r="419" spans="6:36" ht="15.95" customHeight="1">
      <c r="F419" s="78" t="s">
        <v>250</v>
      </c>
      <c r="R419" s="78" t="s">
        <v>250</v>
      </c>
      <c r="AJ419" s="78" t="s">
        <v>250</v>
      </c>
    </row>
    <row r="420" spans="6:36" ht="15.95" customHeight="1">
      <c r="F420" s="78" t="s">
        <v>250</v>
      </c>
      <c r="R420" s="78" t="s">
        <v>250</v>
      </c>
      <c r="AJ420" s="78" t="s">
        <v>250</v>
      </c>
    </row>
    <row r="421" spans="6:36" ht="15.95" customHeight="1">
      <c r="F421" s="78" t="s">
        <v>250</v>
      </c>
      <c r="R421" s="78" t="s">
        <v>250</v>
      </c>
      <c r="AJ421" s="78" t="s">
        <v>250</v>
      </c>
    </row>
    <row r="422" spans="6:36" ht="15.95" customHeight="1">
      <c r="F422" s="78" t="s">
        <v>250</v>
      </c>
      <c r="R422" s="78" t="s">
        <v>250</v>
      </c>
      <c r="AJ422" s="78" t="s">
        <v>250</v>
      </c>
    </row>
    <row r="423" spans="6:36" ht="15.95" customHeight="1">
      <c r="F423" s="78" t="s">
        <v>250</v>
      </c>
      <c r="R423" s="78" t="s">
        <v>250</v>
      </c>
      <c r="AJ423" s="78" t="s">
        <v>250</v>
      </c>
    </row>
    <row r="424" spans="6:36" ht="15.95" customHeight="1">
      <c r="F424" s="78" t="s">
        <v>250</v>
      </c>
      <c r="R424" s="78" t="s">
        <v>250</v>
      </c>
      <c r="AJ424" s="78" t="s">
        <v>250</v>
      </c>
    </row>
    <row r="425" spans="6:36" ht="15.95" customHeight="1">
      <c r="F425" s="78" t="s">
        <v>250</v>
      </c>
      <c r="R425" s="78" t="s">
        <v>250</v>
      </c>
      <c r="AJ425" s="78" t="s">
        <v>250</v>
      </c>
    </row>
    <row r="426" spans="6:36" ht="15.95" customHeight="1">
      <c r="F426" s="78" t="s">
        <v>250</v>
      </c>
      <c r="R426" s="78" t="s">
        <v>250</v>
      </c>
      <c r="AJ426" s="78" t="s">
        <v>250</v>
      </c>
    </row>
    <row r="427" spans="6:36" ht="15.95" customHeight="1">
      <c r="F427" s="78" t="s">
        <v>250</v>
      </c>
      <c r="R427" s="78" t="s">
        <v>250</v>
      </c>
      <c r="AJ427" s="78" t="s">
        <v>250</v>
      </c>
    </row>
    <row r="428" spans="6:36" ht="15.95" customHeight="1">
      <c r="F428" s="78" t="s">
        <v>250</v>
      </c>
      <c r="R428" s="78" t="s">
        <v>250</v>
      </c>
      <c r="AJ428" s="78" t="s">
        <v>250</v>
      </c>
    </row>
    <row r="429" spans="6:36" ht="15.95" customHeight="1">
      <c r="F429" s="78" t="s">
        <v>250</v>
      </c>
      <c r="R429" s="78" t="s">
        <v>250</v>
      </c>
      <c r="AJ429" s="78" t="s">
        <v>250</v>
      </c>
    </row>
    <row r="430" spans="6:36" ht="15.95" customHeight="1">
      <c r="F430" s="78" t="s">
        <v>250</v>
      </c>
      <c r="R430" s="78" t="s">
        <v>250</v>
      </c>
      <c r="AJ430" s="78" t="s">
        <v>250</v>
      </c>
    </row>
    <row r="431" spans="6:36" ht="15.95" customHeight="1">
      <c r="F431" s="78" t="s">
        <v>250</v>
      </c>
      <c r="R431" s="78" t="s">
        <v>250</v>
      </c>
      <c r="AJ431" s="78" t="s">
        <v>250</v>
      </c>
    </row>
    <row r="432" spans="6:36" ht="15.95" customHeight="1">
      <c r="F432" s="78" t="s">
        <v>250</v>
      </c>
      <c r="R432" s="78" t="s">
        <v>250</v>
      </c>
      <c r="AJ432" s="78" t="s">
        <v>250</v>
      </c>
    </row>
    <row r="433" spans="6:36" ht="15.95" customHeight="1">
      <c r="F433" s="78" t="s">
        <v>250</v>
      </c>
      <c r="R433" s="78" t="s">
        <v>250</v>
      </c>
      <c r="AJ433" s="78" t="s">
        <v>250</v>
      </c>
    </row>
    <row r="434" spans="6:36" ht="15.95" customHeight="1">
      <c r="F434" s="78" t="s">
        <v>250</v>
      </c>
      <c r="R434" s="78" t="s">
        <v>250</v>
      </c>
      <c r="AJ434" s="78" t="s">
        <v>250</v>
      </c>
    </row>
    <row r="435" spans="6:36" ht="15.95" customHeight="1">
      <c r="F435" s="78" t="s">
        <v>250</v>
      </c>
      <c r="R435" s="78" t="s">
        <v>250</v>
      </c>
      <c r="AJ435" s="78" t="s">
        <v>250</v>
      </c>
    </row>
    <row r="436" spans="6:36" ht="15.95" customHeight="1">
      <c r="F436" s="78" t="s">
        <v>250</v>
      </c>
      <c r="R436" s="78" t="s">
        <v>250</v>
      </c>
      <c r="AJ436" s="78" t="s">
        <v>250</v>
      </c>
    </row>
    <row r="437" spans="6:36" ht="15.95" customHeight="1">
      <c r="F437" s="78" t="s">
        <v>250</v>
      </c>
      <c r="R437" s="78" t="s">
        <v>250</v>
      </c>
      <c r="AJ437" s="78" t="s">
        <v>250</v>
      </c>
    </row>
    <row r="438" spans="6:36" ht="15.95" customHeight="1">
      <c r="F438" s="78" t="s">
        <v>250</v>
      </c>
      <c r="R438" s="78" t="s">
        <v>250</v>
      </c>
      <c r="AJ438" s="78" t="s">
        <v>250</v>
      </c>
    </row>
    <row r="439" spans="6:36" ht="15.95" customHeight="1">
      <c r="F439" s="78" t="s">
        <v>250</v>
      </c>
      <c r="R439" s="78" t="s">
        <v>250</v>
      </c>
      <c r="AJ439" s="78" t="s">
        <v>250</v>
      </c>
    </row>
    <row r="440" spans="6:36" ht="15.95" customHeight="1">
      <c r="F440" s="78" t="s">
        <v>250</v>
      </c>
      <c r="R440" s="78" t="s">
        <v>250</v>
      </c>
      <c r="AJ440" s="78" t="s">
        <v>250</v>
      </c>
    </row>
    <row r="441" spans="6:36" ht="15.95" customHeight="1">
      <c r="F441" s="78" t="s">
        <v>250</v>
      </c>
      <c r="R441" s="78" t="s">
        <v>250</v>
      </c>
      <c r="AJ441" s="78" t="s">
        <v>250</v>
      </c>
    </row>
    <row r="442" spans="6:36" ht="15.95" customHeight="1">
      <c r="F442" s="78" t="s">
        <v>250</v>
      </c>
      <c r="R442" s="78" t="s">
        <v>250</v>
      </c>
      <c r="AJ442" s="78" t="s">
        <v>250</v>
      </c>
    </row>
    <row r="443" spans="6:36" ht="15.95" customHeight="1">
      <c r="F443" s="78" t="s">
        <v>250</v>
      </c>
      <c r="R443" s="78" t="s">
        <v>250</v>
      </c>
      <c r="AJ443" s="78" t="s">
        <v>250</v>
      </c>
    </row>
    <row r="444" spans="6:36" ht="15.95" customHeight="1">
      <c r="F444" s="78" t="s">
        <v>250</v>
      </c>
      <c r="R444" s="78" t="s">
        <v>250</v>
      </c>
      <c r="AJ444" s="78" t="s">
        <v>250</v>
      </c>
    </row>
    <row r="445" spans="6:36" ht="15.95" customHeight="1">
      <c r="F445" s="78" t="s">
        <v>250</v>
      </c>
      <c r="R445" s="78" t="s">
        <v>250</v>
      </c>
      <c r="AJ445" s="78" t="s">
        <v>250</v>
      </c>
    </row>
    <row r="446" spans="6:36" ht="15.95" customHeight="1">
      <c r="F446" s="78" t="s">
        <v>250</v>
      </c>
      <c r="R446" s="78" t="s">
        <v>250</v>
      </c>
      <c r="AJ446" s="78" t="s">
        <v>250</v>
      </c>
    </row>
    <row r="447" spans="6:36" ht="15.95" customHeight="1">
      <c r="F447" s="78" t="s">
        <v>250</v>
      </c>
      <c r="R447" s="78" t="s">
        <v>250</v>
      </c>
      <c r="AJ447" s="78" t="s">
        <v>250</v>
      </c>
    </row>
    <row r="448" spans="6:36" ht="15.95" customHeight="1">
      <c r="F448" s="78" t="s">
        <v>250</v>
      </c>
      <c r="R448" s="78" t="s">
        <v>250</v>
      </c>
      <c r="AJ448" s="78" t="s">
        <v>250</v>
      </c>
    </row>
    <row r="449" spans="6:36" ht="15.95" customHeight="1">
      <c r="F449" s="78" t="s">
        <v>250</v>
      </c>
      <c r="R449" s="78" t="s">
        <v>250</v>
      </c>
      <c r="AJ449" s="78" t="s">
        <v>250</v>
      </c>
    </row>
    <row r="450" spans="6:36" ht="15.95" customHeight="1">
      <c r="F450" s="78" t="s">
        <v>250</v>
      </c>
      <c r="R450" s="78" t="s">
        <v>250</v>
      </c>
      <c r="AJ450" s="78" t="s">
        <v>250</v>
      </c>
    </row>
    <row r="451" spans="6:36" ht="15.95" customHeight="1">
      <c r="F451" s="78" t="s">
        <v>250</v>
      </c>
      <c r="R451" s="78" t="s">
        <v>250</v>
      </c>
      <c r="AJ451" s="78" t="s">
        <v>250</v>
      </c>
    </row>
    <row r="452" spans="6:36" ht="15.95" customHeight="1">
      <c r="F452" s="78" t="s">
        <v>250</v>
      </c>
      <c r="R452" s="78" t="s">
        <v>250</v>
      </c>
      <c r="AJ452" s="78" t="s">
        <v>250</v>
      </c>
    </row>
    <row r="453" spans="6:36" ht="15.95" customHeight="1">
      <c r="F453" s="78" t="s">
        <v>250</v>
      </c>
      <c r="R453" s="78" t="s">
        <v>250</v>
      </c>
      <c r="AJ453" s="78" t="s">
        <v>250</v>
      </c>
    </row>
    <row r="454" spans="6:36" ht="15.95" customHeight="1">
      <c r="F454" s="78" t="s">
        <v>250</v>
      </c>
      <c r="R454" s="78" t="s">
        <v>250</v>
      </c>
      <c r="AJ454" s="78" t="s">
        <v>250</v>
      </c>
    </row>
    <row r="455" spans="6:36" ht="15.95" customHeight="1">
      <c r="F455" s="78" t="s">
        <v>250</v>
      </c>
      <c r="R455" s="78" t="s">
        <v>250</v>
      </c>
      <c r="AJ455" s="78" t="s">
        <v>250</v>
      </c>
    </row>
    <row r="456" spans="6:36" ht="15.95" customHeight="1">
      <c r="F456" s="78" t="s">
        <v>250</v>
      </c>
      <c r="R456" s="78" t="s">
        <v>250</v>
      </c>
      <c r="AJ456" s="78" t="s">
        <v>250</v>
      </c>
    </row>
    <row r="457" spans="6:36" ht="15.95" customHeight="1">
      <c r="F457" s="78" t="s">
        <v>250</v>
      </c>
      <c r="R457" s="78" t="s">
        <v>250</v>
      </c>
      <c r="AJ457" s="78" t="s">
        <v>250</v>
      </c>
    </row>
    <row r="458" spans="6:36" ht="15.95" customHeight="1">
      <c r="F458" s="78" t="s">
        <v>250</v>
      </c>
      <c r="R458" s="78" t="s">
        <v>250</v>
      </c>
      <c r="AJ458" s="78" t="s">
        <v>250</v>
      </c>
    </row>
    <row r="459" spans="6:36" ht="15.95" customHeight="1">
      <c r="F459" s="78" t="s">
        <v>250</v>
      </c>
      <c r="R459" s="78" t="s">
        <v>250</v>
      </c>
      <c r="AJ459" s="78" t="s">
        <v>250</v>
      </c>
    </row>
    <row r="460" spans="6:36" ht="15.95" customHeight="1">
      <c r="F460" s="78" t="s">
        <v>250</v>
      </c>
      <c r="R460" s="78" t="s">
        <v>250</v>
      </c>
      <c r="AJ460" s="78" t="s">
        <v>250</v>
      </c>
    </row>
    <row r="461" spans="6:36" ht="15.95" customHeight="1">
      <c r="F461" s="78" t="s">
        <v>250</v>
      </c>
      <c r="R461" s="78" t="s">
        <v>250</v>
      </c>
      <c r="AJ461" s="78" t="s">
        <v>250</v>
      </c>
    </row>
    <row r="462" spans="6:36" ht="15.95" customHeight="1">
      <c r="F462" s="78" t="s">
        <v>250</v>
      </c>
      <c r="R462" s="78" t="s">
        <v>250</v>
      </c>
      <c r="AJ462" s="78" t="s">
        <v>250</v>
      </c>
    </row>
    <row r="463" spans="6:36" ht="15.95" customHeight="1">
      <c r="F463" s="78" t="s">
        <v>250</v>
      </c>
      <c r="R463" s="78" t="s">
        <v>250</v>
      </c>
      <c r="AJ463" s="78" t="s">
        <v>250</v>
      </c>
    </row>
    <row r="464" spans="6:36" ht="15.95" customHeight="1">
      <c r="F464" s="78" t="s">
        <v>250</v>
      </c>
      <c r="R464" s="78" t="s">
        <v>250</v>
      </c>
      <c r="AJ464" s="78" t="s">
        <v>250</v>
      </c>
    </row>
    <row r="465" spans="6:36" ht="15.95" customHeight="1">
      <c r="F465" s="78" t="s">
        <v>250</v>
      </c>
      <c r="R465" s="78" t="s">
        <v>250</v>
      </c>
      <c r="AJ465" s="78" t="s">
        <v>250</v>
      </c>
    </row>
    <row r="466" spans="6:36" ht="15.95" customHeight="1">
      <c r="F466" s="78" t="s">
        <v>250</v>
      </c>
      <c r="R466" s="78" t="s">
        <v>250</v>
      </c>
      <c r="AJ466" s="78" t="s">
        <v>250</v>
      </c>
    </row>
    <row r="467" spans="6:36" ht="15.95" customHeight="1">
      <c r="F467" s="78" t="s">
        <v>250</v>
      </c>
      <c r="R467" s="78" t="s">
        <v>250</v>
      </c>
      <c r="AJ467" s="78" t="s">
        <v>250</v>
      </c>
    </row>
    <row r="468" spans="6:36" ht="15.95" customHeight="1">
      <c r="F468" s="78" t="s">
        <v>250</v>
      </c>
      <c r="R468" s="78" t="s">
        <v>250</v>
      </c>
      <c r="AJ468" s="78" t="s">
        <v>250</v>
      </c>
    </row>
    <row r="469" spans="6:36" ht="15.95" customHeight="1">
      <c r="F469" s="78" t="s">
        <v>250</v>
      </c>
      <c r="R469" s="78" t="s">
        <v>250</v>
      </c>
      <c r="AJ469" s="78" t="s">
        <v>250</v>
      </c>
    </row>
    <row r="470" spans="6:36" ht="15.95" customHeight="1">
      <c r="F470" s="78" t="s">
        <v>250</v>
      </c>
      <c r="R470" s="78" t="s">
        <v>250</v>
      </c>
      <c r="AJ470" s="78" t="s">
        <v>250</v>
      </c>
    </row>
    <row r="471" spans="6:36" ht="15.95" customHeight="1">
      <c r="F471" s="78" t="s">
        <v>250</v>
      </c>
      <c r="R471" s="78" t="s">
        <v>250</v>
      </c>
      <c r="AJ471" s="78" t="s">
        <v>250</v>
      </c>
    </row>
    <row r="472" spans="6:36" ht="15.95" customHeight="1">
      <c r="F472" s="78" t="s">
        <v>250</v>
      </c>
      <c r="R472" s="78" t="s">
        <v>250</v>
      </c>
      <c r="AJ472" s="78" t="s">
        <v>250</v>
      </c>
    </row>
    <row r="473" spans="6:36" ht="15.95" customHeight="1">
      <c r="F473" s="78" t="s">
        <v>250</v>
      </c>
      <c r="R473" s="78" t="s">
        <v>250</v>
      </c>
      <c r="AJ473" s="78" t="s">
        <v>250</v>
      </c>
    </row>
    <row r="474" spans="6:36" ht="15.95" customHeight="1">
      <c r="F474" s="78" t="s">
        <v>250</v>
      </c>
      <c r="R474" s="78" t="s">
        <v>250</v>
      </c>
      <c r="AJ474" s="78" t="s">
        <v>250</v>
      </c>
    </row>
    <row r="475" spans="6:36" ht="15.95" customHeight="1">
      <c r="F475" s="78" t="s">
        <v>250</v>
      </c>
      <c r="R475" s="78" t="s">
        <v>250</v>
      </c>
      <c r="AJ475" s="78" t="s">
        <v>250</v>
      </c>
    </row>
    <row r="476" spans="6:36" ht="15.95" customHeight="1">
      <c r="F476" s="78" t="s">
        <v>250</v>
      </c>
      <c r="R476" s="78" t="s">
        <v>250</v>
      </c>
      <c r="AJ476" s="78" t="s">
        <v>250</v>
      </c>
    </row>
    <row r="477" spans="6:36" ht="15.95" customHeight="1">
      <c r="F477" s="78" t="s">
        <v>250</v>
      </c>
      <c r="R477" s="78" t="s">
        <v>250</v>
      </c>
      <c r="AJ477" s="78" t="s">
        <v>250</v>
      </c>
    </row>
    <row r="478" spans="6:36" ht="15.95" customHeight="1">
      <c r="F478" s="78" t="s">
        <v>250</v>
      </c>
      <c r="R478" s="78" t="s">
        <v>250</v>
      </c>
      <c r="AJ478" s="78" t="s">
        <v>250</v>
      </c>
    </row>
    <row r="479" spans="6:36" ht="15.95" customHeight="1">
      <c r="F479" s="78" t="s">
        <v>250</v>
      </c>
      <c r="R479" s="78" t="s">
        <v>250</v>
      </c>
      <c r="AJ479" s="78" t="s">
        <v>250</v>
      </c>
    </row>
    <row r="480" spans="6:36" ht="15.95" customHeight="1">
      <c r="F480" s="78" t="s">
        <v>250</v>
      </c>
      <c r="R480" s="78" t="s">
        <v>250</v>
      </c>
      <c r="AJ480" s="78" t="s">
        <v>250</v>
      </c>
    </row>
    <row r="481" spans="6:36" ht="15.95" customHeight="1">
      <c r="F481" s="78" t="s">
        <v>250</v>
      </c>
      <c r="R481" s="78" t="s">
        <v>250</v>
      </c>
      <c r="AJ481" s="78" t="s">
        <v>250</v>
      </c>
    </row>
    <row r="482" spans="6:36" ht="15.95" customHeight="1">
      <c r="F482" s="78" t="s">
        <v>250</v>
      </c>
      <c r="R482" s="78" t="s">
        <v>250</v>
      </c>
      <c r="AJ482" s="78" t="s">
        <v>250</v>
      </c>
    </row>
    <row r="483" spans="6:36" ht="15.95" customHeight="1">
      <c r="F483" s="78" t="s">
        <v>250</v>
      </c>
      <c r="R483" s="78" t="s">
        <v>250</v>
      </c>
      <c r="AJ483" s="78" t="s">
        <v>250</v>
      </c>
    </row>
    <row r="484" spans="6:36" ht="15.95" customHeight="1">
      <c r="F484" s="78" t="s">
        <v>250</v>
      </c>
      <c r="R484" s="78" t="s">
        <v>250</v>
      </c>
      <c r="AJ484" s="78" t="s">
        <v>250</v>
      </c>
    </row>
    <row r="485" spans="6:36" ht="15.95" customHeight="1">
      <c r="F485" s="78" t="s">
        <v>250</v>
      </c>
      <c r="R485" s="78" t="s">
        <v>250</v>
      </c>
      <c r="AJ485" s="78" t="s">
        <v>250</v>
      </c>
    </row>
    <row r="486" spans="6:36" ht="15.95" customHeight="1">
      <c r="F486" s="78" t="s">
        <v>250</v>
      </c>
      <c r="R486" s="78" t="s">
        <v>250</v>
      </c>
      <c r="AJ486" s="78" t="s">
        <v>250</v>
      </c>
    </row>
    <row r="487" spans="6:36" ht="15.95" customHeight="1">
      <c r="F487" s="78" t="s">
        <v>250</v>
      </c>
      <c r="R487" s="78" t="s">
        <v>250</v>
      </c>
      <c r="AJ487" s="78" t="s">
        <v>250</v>
      </c>
    </row>
    <row r="488" spans="6:36" ht="15.95" customHeight="1">
      <c r="F488" s="78" t="s">
        <v>250</v>
      </c>
      <c r="R488" s="78" t="s">
        <v>250</v>
      </c>
      <c r="AJ488" s="78" t="s">
        <v>250</v>
      </c>
    </row>
    <row r="489" spans="6:36" ht="15.95" customHeight="1">
      <c r="F489" s="78" t="s">
        <v>250</v>
      </c>
      <c r="R489" s="78" t="s">
        <v>250</v>
      </c>
      <c r="AJ489" s="78" t="s">
        <v>250</v>
      </c>
    </row>
    <row r="490" spans="6:36" ht="15.95" customHeight="1">
      <c r="F490" s="78" t="s">
        <v>250</v>
      </c>
      <c r="R490" s="78" t="s">
        <v>250</v>
      </c>
      <c r="AJ490" s="78" t="s">
        <v>250</v>
      </c>
    </row>
    <row r="491" spans="6:36" ht="15.95" customHeight="1">
      <c r="F491" s="78" t="s">
        <v>250</v>
      </c>
      <c r="R491" s="78" t="s">
        <v>250</v>
      </c>
      <c r="AJ491" s="78" t="s">
        <v>250</v>
      </c>
    </row>
    <row r="492" spans="6:36" ht="15.95" customHeight="1">
      <c r="F492" s="78" t="s">
        <v>250</v>
      </c>
      <c r="R492" s="78" t="s">
        <v>250</v>
      </c>
      <c r="AJ492" s="78" t="s">
        <v>250</v>
      </c>
    </row>
    <row r="493" spans="6:36" ht="15.95" customHeight="1">
      <c r="F493" s="78" t="s">
        <v>250</v>
      </c>
      <c r="R493" s="78" t="s">
        <v>250</v>
      </c>
      <c r="AJ493" s="78" t="s">
        <v>250</v>
      </c>
    </row>
    <row r="494" spans="6:36" ht="15.95" customHeight="1">
      <c r="F494" s="78" t="s">
        <v>250</v>
      </c>
      <c r="R494" s="78" t="s">
        <v>250</v>
      </c>
      <c r="AJ494" s="78" t="s">
        <v>250</v>
      </c>
    </row>
    <row r="495" spans="6:36" ht="15.95" customHeight="1">
      <c r="F495" s="78" t="s">
        <v>250</v>
      </c>
      <c r="R495" s="78" t="s">
        <v>250</v>
      </c>
      <c r="AJ495" s="78" t="s">
        <v>250</v>
      </c>
    </row>
    <row r="496" spans="6:36" ht="15.95" customHeight="1">
      <c r="F496" s="78" t="s">
        <v>250</v>
      </c>
      <c r="R496" s="78" t="s">
        <v>250</v>
      </c>
      <c r="AJ496" s="78" t="s">
        <v>250</v>
      </c>
    </row>
    <row r="497" spans="6:36" ht="15.95" customHeight="1">
      <c r="F497" s="78" t="s">
        <v>250</v>
      </c>
      <c r="R497" s="78" t="s">
        <v>250</v>
      </c>
      <c r="AJ497" s="78" t="s">
        <v>250</v>
      </c>
    </row>
    <row r="498" spans="6:36" ht="15.95" customHeight="1">
      <c r="F498" s="78" t="s">
        <v>250</v>
      </c>
      <c r="R498" s="78" t="s">
        <v>250</v>
      </c>
      <c r="AJ498" s="78" t="s">
        <v>250</v>
      </c>
    </row>
    <row r="499" spans="6:36" ht="15.95" customHeight="1">
      <c r="F499" s="78" t="s">
        <v>250</v>
      </c>
      <c r="R499" s="78" t="s">
        <v>250</v>
      </c>
      <c r="AJ499" s="78" t="s">
        <v>250</v>
      </c>
    </row>
    <row r="500" spans="6:36" ht="15.95" customHeight="1">
      <c r="F500" s="78" t="s">
        <v>250</v>
      </c>
      <c r="R500" s="78" t="s">
        <v>250</v>
      </c>
      <c r="AJ500" s="78" t="s">
        <v>250</v>
      </c>
    </row>
    <row r="501" spans="6:36" ht="15.95" customHeight="1">
      <c r="F501" s="78" t="s">
        <v>250</v>
      </c>
      <c r="R501" s="78" t="s">
        <v>250</v>
      </c>
      <c r="AJ501" s="78" t="s">
        <v>250</v>
      </c>
    </row>
    <row r="502" spans="6:36" ht="15.95" customHeight="1">
      <c r="F502" s="78" t="s">
        <v>250</v>
      </c>
      <c r="R502" s="78" t="s">
        <v>250</v>
      </c>
      <c r="AJ502" s="78" t="s">
        <v>250</v>
      </c>
    </row>
    <row r="503" spans="6:36" ht="15.95" customHeight="1">
      <c r="F503" s="78" t="s">
        <v>250</v>
      </c>
      <c r="R503" s="78" t="s">
        <v>250</v>
      </c>
      <c r="AJ503" s="78" t="s">
        <v>250</v>
      </c>
    </row>
    <row r="504" spans="6:36" ht="15.95" customHeight="1">
      <c r="F504" s="78" t="s">
        <v>250</v>
      </c>
      <c r="R504" s="78" t="s">
        <v>250</v>
      </c>
      <c r="AJ504" s="78" t="s">
        <v>250</v>
      </c>
    </row>
    <row r="505" spans="6:36" ht="15.95" customHeight="1">
      <c r="F505" s="78" t="s">
        <v>250</v>
      </c>
      <c r="R505" s="78" t="s">
        <v>250</v>
      </c>
      <c r="AJ505" s="78" t="s">
        <v>250</v>
      </c>
    </row>
    <row r="506" spans="6:36" ht="15.95" customHeight="1">
      <c r="F506" s="78" t="s">
        <v>250</v>
      </c>
      <c r="R506" s="78" t="s">
        <v>250</v>
      </c>
      <c r="AJ506" s="78" t="s">
        <v>250</v>
      </c>
    </row>
    <row r="507" spans="6:36" ht="15.95" customHeight="1">
      <c r="F507" s="78" t="s">
        <v>250</v>
      </c>
      <c r="R507" s="78" t="s">
        <v>250</v>
      </c>
      <c r="AJ507" s="78" t="s">
        <v>250</v>
      </c>
    </row>
    <row r="508" spans="6:36" ht="15.95" customHeight="1">
      <c r="F508" s="78" t="s">
        <v>250</v>
      </c>
      <c r="R508" s="78" t="s">
        <v>250</v>
      </c>
      <c r="AJ508" s="78" t="s">
        <v>250</v>
      </c>
    </row>
    <row r="509" spans="6:36" ht="15.95" customHeight="1">
      <c r="F509" s="78" t="s">
        <v>250</v>
      </c>
      <c r="R509" s="78" t="s">
        <v>250</v>
      </c>
      <c r="AJ509" s="78" t="s">
        <v>250</v>
      </c>
    </row>
    <row r="510" spans="6:36" ht="15.95" customHeight="1">
      <c r="F510" s="78" t="s">
        <v>250</v>
      </c>
      <c r="R510" s="78" t="s">
        <v>250</v>
      </c>
      <c r="AJ510" s="78" t="s">
        <v>250</v>
      </c>
    </row>
    <row r="511" spans="6:36" ht="15.95" customHeight="1">
      <c r="F511" s="78" t="s">
        <v>250</v>
      </c>
      <c r="R511" s="78" t="s">
        <v>250</v>
      </c>
      <c r="AJ511" s="78" t="s">
        <v>250</v>
      </c>
    </row>
    <row r="512" spans="6:36" ht="15.95" customHeight="1">
      <c r="F512" s="78" t="s">
        <v>250</v>
      </c>
      <c r="R512" s="78" t="s">
        <v>250</v>
      </c>
      <c r="AJ512" s="78" t="s">
        <v>250</v>
      </c>
    </row>
    <row r="513" spans="6:36" ht="15.95" customHeight="1">
      <c r="F513" s="78" t="s">
        <v>250</v>
      </c>
      <c r="R513" s="78" t="s">
        <v>250</v>
      </c>
      <c r="AJ513" s="78" t="s">
        <v>250</v>
      </c>
    </row>
    <row r="514" spans="6:36" ht="15.95" customHeight="1">
      <c r="F514" s="78" t="s">
        <v>250</v>
      </c>
      <c r="R514" s="78" t="s">
        <v>250</v>
      </c>
      <c r="AJ514" s="78" t="s">
        <v>250</v>
      </c>
    </row>
    <row r="515" spans="6:36" ht="15.95" customHeight="1">
      <c r="F515" s="78" t="s">
        <v>250</v>
      </c>
      <c r="R515" s="78" t="s">
        <v>250</v>
      </c>
      <c r="AJ515" s="78" t="s">
        <v>250</v>
      </c>
    </row>
  </sheetData>
  <mergeCells count="9">
    <mergeCell ref="B4:C5"/>
    <mergeCell ref="D4:E5"/>
    <mergeCell ref="AE5:AF5"/>
    <mergeCell ref="V4:AA5"/>
    <mergeCell ref="AK1:AM1"/>
    <mergeCell ref="AL2:AM2"/>
    <mergeCell ref="G4:Q5"/>
    <mergeCell ref="T4:U5"/>
    <mergeCell ref="S4:S5"/>
  </mergeCells>
  <phoneticPr fontId="5"/>
  <conditionalFormatting sqref="T9:T30 AL9:AL29 Z38:Z41 AF38:AF41 AL38:AL41 N38:N41 N33:N35 H9:H30 H38:H41 H33:H35 AF9:AF30 Z51:Z54 AF51:AF54 AL51:AL54 T51:T54 N51:N54 H51:H54 N44:N48 T44:T48 AL44:AL48 AF44:AF48 Z44:Z48 N9:N30 Z9:Z30">
    <cfRule type="cellIs" dxfId="22" priority="5" stopIfTrue="1" operator="greaterThan">
      <formula>G9</formula>
    </cfRule>
  </conditionalFormatting>
  <conditionalFormatting sqref="AL30">
    <cfRule type="cellIs" dxfId="21" priority="4" stopIfTrue="1" operator="greaterThan">
      <formula>AK30</formula>
    </cfRule>
  </conditionalFormatting>
  <conditionalFormatting sqref="AL33:AL35 AF33:AF35 Z33:Z34 T33:T35 T38:T41">
    <cfRule type="cellIs" dxfId="20" priority="3" stopIfTrue="1" operator="greaterThan">
      <formula>S33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T515"/>
  <sheetViews>
    <sheetView showGridLines="0" showZeros="0" zoomScale="70" zoomScaleNormal="70" zoomScaleSheetLayoutView="55" workbookViewId="0">
      <pane ySplit="8" topLeftCell="A9" activePane="bottomLeft" state="frozen"/>
      <selection activeCell="AI2" sqref="AI2"/>
      <selection pane="bottomLeft" activeCell="N9" sqref="N9"/>
    </sheetView>
  </sheetViews>
  <sheetFormatPr defaultColWidth="8.875" defaultRowHeight="15.95" customHeight="1"/>
  <cols>
    <col min="1" max="1" width="0.875" style="78" customWidth="1"/>
    <col min="2" max="2" width="10.375" style="78" customWidth="1"/>
    <col min="3" max="3" width="12.375" style="105" customWidth="1"/>
    <col min="4" max="4" width="4" style="105" customWidth="1"/>
    <col min="5" max="5" width="12.125" style="78" customWidth="1"/>
    <col min="6" max="6" width="12.125" style="78" hidden="1" customWidth="1"/>
    <col min="7" max="8" width="9.125" style="78" customWidth="1"/>
    <col min="9" max="9" width="3.375" style="78" customWidth="1"/>
    <col min="10" max="10" width="4" style="105" customWidth="1"/>
    <col min="11" max="11" width="12.125" style="78" customWidth="1"/>
    <col min="12" max="12" width="12.125" style="78" hidden="1" customWidth="1"/>
    <col min="13" max="14" width="9.125" style="78" customWidth="1"/>
    <col min="15" max="15" width="3.375" style="78" customWidth="1"/>
    <col min="16" max="16" width="4" style="105" customWidth="1"/>
    <col min="17" max="17" width="12.125" style="78" customWidth="1"/>
    <col min="18" max="18" width="12.125" style="78" hidden="1" customWidth="1"/>
    <col min="19" max="20" width="9.125" style="78" customWidth="1"/>
    <col min="21" max="21" width="3" style="78" customWidth="1"/>
    <col min="22" max="22" width="4" style="105" customWidth="1"/>
    <col min="23" max="23" width="12.125" style="78" customWidth="1"/>
    <col min="24" max="24" width="12.125" style="78" hidden="1" customWidth="1"/>
    <col min="25" max="26" width="9.125" style="78" customWidth="1"/>
    <col min="27" max="27" width="3.375" style="78" customWidth="1"/>
    <col min="28" max="28" width="4" style="105" customWidth="1"/>
    <col min="29" max="29" width="12.125" style="78" customWidth="1"/>
    <col min="30" max="30" width="12.125" style="78" hidden="1" customWidth="1"/>
    <col min="31" max="32" width="9.125" style="78" customWidth="1"/>
    <col min="33" max="33" width="3.375" style="78" customWidth="1"/>
    <col min="34" max="34" width="4" style="105" customWidth="1"/>
    <col min="35" max="35" width="12.125" style="78" customWidth="1"/>
    <col min="36" max="36" width="12.125" style="78" hidden="1" customWidth="1"/>
    <col min="37" max="38" width="9.125" style="78" customWidth="1"/>
    <col min="39" max="39" width="3.375" style="78" customWidth="1"/>
    <col min="40" max="40" width="8.875" style="78" customWidth="1"/>
    <col min="41" max="46" width="8.875" style="78" hidden="1" customWidth="1"/>
    <col min="47" max="47" width="8.875" style="78" customWidth="1"/>
    <col min="48" max="16384" width="8.875" style="78"/>
  </cols>
  <sheetData>
    <row r="1" spans="1:45" s="74" customFormat="1" ht="22.5" customHeight="1">
      <c r="A1" s="70"/>
      <c r="B1" s="71" t="s">
        <v>412</v>
      </c>
      <c r="C1" s="72"/>
      <c r="D1" s="72"/>
      <c r="E1" s="70"/>
      <c r="F1" s="70"/>
      <c r="G1" s="70"/>
      <c r="H1" s="70"/>
      <c r="I1" s="70"/>
      <c r="J1" s="72"/>
      <c r="K1" s="70"/>
      <c r="L1" s="70"/>
      <c r="M1" s="70"/>
      <c r="N1" s="70"/>
      <c r="O1" s="70"/>
      <c r="P1" s="72"/>
      <c r="Q1" s="70"/>
      <c r="R1" s="70"/>
      <c r="S1" s="70"/>
      <c r="T1" s="70"/>
      <c r="U1" s="70"/>
      <c r="V1" s="72"/>
      <c r="W1" s="70"/>
      <c r="X1" s="70"/>
      <c r="Y1" s="70"/>
      <c r="Z1" s="70"/>
      <c r="AA1" s="70"/>
      <c r="AB1" s="72"/>
      <c r="AC1" s="70"/>
      <c r="AD1" s="70"/>
      <c r="AE1" s="70"/>
      <c r="AF1" s="70"/>
      <c r="AG1" s="73"/>
      <c r="AH1" s="72"/>
      <c r="AI1" s="70"/>
      <c r="AJ1" s="70"/>
      <c r="AK1" s="426">
        <v>45931</v>
      </c>
      <c r="AL1" s="426"/>
      <c r="AM1" s="426"/>
    </row>
    <row r="2" spans="1:45" s="75" customFormat="1" ht="17.25" customHeight="1" thickBot="1">
      <c r="B2" s="76"/>
      <c r="C2" s="72"/>
      <c r="D2" s="77"/>
      <c r="E2" s="76"/>
      <c r="F2" s="76"/>
      <c r="G2" s="76"/>
      <c r="H2" s="76"/>
      <c r="I2" s="73"/>
      <c r="J2" s="77"/>
      <c r="K2" s="73"/>
      <c r="L2" s="73"/>
      <c r="M2" s="73"/>
      <c r="N2" s="73"/>
      <c r="O2" s="73"/>
      <c r="P2" s="77"/>
      <c r="Q2" s="73"/>
      <c r="R2" s="73"/>
      <c r="S2" s="73"/>
      <c r="T2" s="73"/>
      <c r="U2" s="73"/>
      <c r="V2" s="77"/>
      <c r="W2" s="73"/>
      <c r="X2" s="73"/>
      <c r="Y2" s="78"/>
      <c r="AA2" s="73"/>
      <c r="AB2" s="77"/>
      <c r="AE2" s="73"/>
      <c r="AG2" s="79"/>
      <c r="AH2" s="77"/>
      <c r="AI2" s="324" t="s">
        <v>690</v>
      </c>
      <c r="AK2" s="73" t="s">
        <v>183</v>
      </c>
      <c r="AL2" s="415">
        <f>+入力!N7</f>
        <v>0</v>
      </c>
      <c r="AM2" s="415"/>
    </row>
    <row r="3" spans="1:45" ht="19.5" customHeight="1">
      <c r="B3" s="80" t="s">
        <v>184</v>
      </c>
      <c r="C3" s="81"/>
      <c r="D3" s="80" t="s">
        <v>185</v>
      </c>
      <c r="E3" s="82"/>
      <c r="F3" s="83"/>
      <c r="G3" s="80" t="s">
        <v>186</v>
      </c>
      <c r="H3" s="84"/>
      <c r="I3" s="84"/>
      <c r="J3" s="84"/>
      <c r="K3" s="85"/>
      <c r="L3" s="85"/>
      <c r="M3" s="84"/>
      <c r="N3" s="84"/>
      <c r="O3" s="84"/>
      <c r="P3" s="84"/>
      <c r="Q3" s="84"/>
      <c r="R3" s="86"/>
      <c r="S3" s="87" t="s">
        <v>187</v>
      </c>
      <c r="T3" s="80" t="s">
        <v>188</v>
      </c>
      <c r="U3" s="82"/>
      <c r="V3" s="80" t="s">
        <v>189</v>
      </c>
      <c r="W3" s="84"/>
      <c r="X3" s="84"/>
      <c r="Y3" s="84"/>
      <c r="Z3" s="85"/>
      <c r="AA3" s="82" t="s">
        <v>190</v>
      </c>
      <c r="AB3" s="88" t="s">
        <v>191</v>
      </c>
      <c r="AC3" s="88"/>
      <c r="AD3" s="88"/>
      <c r="AE3" s="73"/>
      <c r="AF3" s="89"/>
      <c r="AG3" s="89"/>
      <c r="AH3" s="90"/>
      <c r="AK3" s="91"/>
      <c r="AL3" s="91"/>
      <c r="AM3" s="92" t="s">
        <v>192</v>
      </c>
      <c r="AO3" s="93"/>
    </row>
    <row r="4" spans="1:45" ht="15.75" customHeight="1">
      <c r="B4" s="399">
        <f>+入力!F2</f>
        <v>0</v>
      </c>
      <c r="C4" s="400"/>
      <c r="D4" s="403">
        <f>B4</f>
        <v>0</v>
      </c>
      <c r="E4" s="404"/>
      <c r="F4" s="94"/>
      <c r="G4" s="416" t="str">
        <f>CONCATENATE(入力!F3,入力!S3)&amp;"　/　"&amp;入力!F4</f>
        <v>様　/　</v>
      </c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95"/>
      <c r="S4" s="424">
        <f>+入力!F5</f>
        <v>0</v>
      </c>
      <c r="T4" s="420">
        <f>+入力!N5</f>
        <v>0</v>
      </c>
      <c r="U4" s="421"/>
      <c r="V4" s="408">
        <f>+入力!F6</f>
        <v>0</v>
      </c>
      <c r="W4" s="409"/>
      <c r="X4" s="409"/>
      <c r="Y4" s="409"/>
      <c r="Z4" s="409"/>
      <c r="AA4" s="410"/>
      <c r="AB4" s="96"/>
      <c r="AC4" s="96"/>
      <c r="AD4" s="97"/>
      <c r="AE4" s="98"/>
      <c r="AF4" s="98"/>
      <c r="AG4" s="98"/>
      <c r="AH4" s="99"/>
      <c r="AM4" s="92" t="s">
        <v>193</v>
      </c>
      <c r="AN4" s="75"/>
    </row>
    <row r="5" spans="1:45" ht="15.75" customHeight="1" thickBot="1">
      <c r="B5" s="401"/>
      <c r="C5" s="402"/>
      <c r="D5" s="405"/>
      <c r="E5" s="406"/>
      <c r="F5" s="100"/>
      <c r="G5" s="418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101"/>
      <c r="S5" s="425"/>
      <c r="T5" s="422"/>
      <c r="U5" s="423"/>
      <c r="V5" s="411"/>
      <c r="W5" s="412"/>
      <c r="X5" s="412"/>
      <c r="Y5" s="412"/>
      <c r="Z5" s="412"/>
      <c r="AA5" s="413"/>
      <c r="AB5" s="102" t="s">
        <v>194</v>
      </c>
      <c r="AC5" s="96"/>
      <c r="AD5" s="97"/>
      <c r="AE5" s="407">
        <f>+入力!M6</f>
        <v>0</v>
      </c>
      <c r="AF5" s="407"/>
      <c r="AG5" s="103" t="s">
        <v>195</v>
      </c>
      <c r="AH5" s="99"/>
      <c r="AM5" s="92" t="s">
        <v>150</v>
      </c>
    </row>
    <row r="6" spans="1:45" ht="9.75" customHeight="1" thickBot="1">
      <c r="M6" s="73"/>
    </row>
    <row r="7" spans="1:45" ht="19.5" customHeight="1">
      <c r="B7" s="106"/>
      <c r="C7" s="107"/>
      <c r="D7" s="108" t="s">
        <v>196</v>
      </c>
      <c r="E7" s="84"/>
      <c r="F7" s="84"/>
      <c r="G7" s="84"/>
      <c r="H7" s="84"/>
      <c r="I7" s="109"/>
      <c r="J7" s="108" t="s">
        <v>197</v>
      </c>
      <c r="K7" s="84"/>
      <c r="L7" s="84"/>
      <c r="M7" s="84"/>
      <c r="N7" s="84"/>
      <c r="O7" s="84"/>
      <c r="P7" s="108" t="s">
        <v>198</v>
      </c>
      <c r="Q7" s="84"/>
      <c r="R7" s="84"/>
      <c r="S7" s="84"/>
      <c r="T7" s="84"/>
      <c r="U7" s="109"/>
      <c r="V7" s="108" t="s">
        <v>199</v>
      </c>
      <c r="W7" s="84"/>
      <c r="X7" s="84"/>
      <c r="Y7" s="84"/>
      <c r="Z7" s="84"/>
      <c r="AA7" s="84"/>
      <c r="AB7" s="108" t="s">
        <v>200</v>
      </c>
      <c r="AC7" s="84"/>
      <c r="AD7" s="84"/>
      <c r="AE7" s="84"/>
      <c r="AF7" s="84"/>
      <c r="AG7" s="84"/>
      <c r="AH7" s="108" t="s">
        <v>413</v>
      </c>
      <c r="AI7" s="84"/>
      <c r="AJ7" s="84"/>
      <c r="AK7" s="84"/>
      <c r="AL7" s="84"/>
      <c r="AM7" s="82"/>
    </row>
    <row r="8" spans="1:45" ht="17.25" customHeight="1" thickBot="1">
      <c r="B8" s="110"/>
      <c r="C8" s="111"/>
      <c r="D8" s="112"/>
      <c r="E8" s="113" t="s">
        <v>201</v>
      </c>
      <c r="F8" s="113" t="s">
        <v>202</v>
      </c>
      <c r="G8" s="114" t="s">
        <v>203</v>
      </c>
      <c r="H8" s="114" t="s">
        <v>204</v>
      </c>
      <c r="I8" s="115" t="s">
        <v>205</v>
      </c>
      <c r="J8" s="112"/>
      <c r="K8" s="113" t="s">
        <v>201</v>
      </c>
      <c r="L8" s="113" t="s">
        <v>206</v>
      </c>
      <c r="M8" s="114" t="s">
        <v>203</v>
      </c>
      <c r="N8" s="114" t="s">
        <v>204</v>
      </c>
      <c r="O8" s="115" t="s">
        <v>205</v>
      </c>
      <c r="P8" s="112"/>
      <c r="Q8" s="113" t="s">
        <v>201</v>
      </c>
      <c r="R8" s="113" t="s">
        <v>202</v>
      </c>
      <c r="S8" s="114" t="s">
        <v>203</v>
      </c>
      <c r="T8" s="114" t="s">
        <v>204</v>
      </c>
      <c r="U8" s="115" t="s">
        <v>205</v>
      </c>
      <c r="V8" s="112"/>
      <c r="W8" s="113" t="s">
        <v>201</v>
      </c>
      <c r="X8" s="113" t="s">
        <v>206</v>
      </c>
      <c r="Y8" s="114" t="s">
        <v>203</v>
      </c>
      <c r="Z8" s="114" t="s">
        <v>204</v>
      </c>
      <c r="AA8" s="115" t="s">
        <v>205</v>
      </c>
      <c r="AB8" s="112"/>
      <c r="AC8" s="113" t="s">
        <v>201</v>
      </c>
      <c r="AD8" s="113" t="s">
        <v>206</v>
      </c>
      <c r="AE8" s="114" t="s">
        <v>203</v>
      </c>
      <c r="AF8" s="114" t="s">
        <v>204</v>
      </c>
      <c r="AG8" s="117" t="s">
        <v>205</v>
      </c>
      <c r="AH8" s="112"/>
      <c r="AI8" s="113" t="s">
        <v>201</v>
      </c>
      <c r="AJ8" s="113"/>
      <c r="AK8" s="114" t="s">
        <v>203</v>
      </c>
      <c r="AL8" s="114" t="s">
        <v>204</v>
      </c>
      <c r="AM8" s="118" t="s">
        <v>205</v>
      </c>
    </row>
    <row r="9" spans="1:45" ht="15.75" customHeight="1">
      <c r="A9" s="78">
        <v>40131</v>
      </c>
      <c r="B9" s="119" t="s">
        <v>414</v>
      </c>
      <c r="C9" s="120"/>
      <c r="D9" s="121"/>
      <c r="E9" s="65" t="s">
        <v>415</v>
      </c>
      <c r="F9" s="125" t="s">
        <v>416</v>
      </c>
      <c r="G9" s="245" t="s">
        <v>417</v>
      </c>
      <c r="H9" s="185"/>
      <c r="I9" s="186"/>
      <c r="J9" s="121" t="s">
        <v>418</v>
      </c>
      <c r="K9" s="65" t="s">
        <v>419</v>
      </c>
      <c r="L9" s="125" t="s">
        <v>420</v>
      </c>
      <c r="M9" s="184">
        <v>444</v>
      </c>
      <c r="N9" s="185"/>
      <c r="O9" s="186"/>
      <c r="P9" s="121" t="s">
        <v>418</v>
      </c>
      <c r="Q9" s="65" t="s">
        <v>421</v>
      </c>
      <c r="R9" s="125" t="s">
        <v>422</v>
      </c>
      <c r="S9" s="184">
        <v>900</v>
      </c>
      <c r="T9" s="185"/>
      <c r="U9" s="186"/>
      <c r="V9" s="121" t="s">
        <v>216</v>
      </c>
      <c r="W9" s="65" t="s">
        <v>423</v>
      </c>
      <c r="X9" s="196" t="s">
        <v>424</v>
      </c>
      <c r="Y9" s="184">
        <v>2085</v>
      </c>
      <c r="Z9" s="185"/>
      <c r="AA9" s="187"/>
      <c r="AB9" s="121"/>
      <c r="AC9" s="65"/>
      <c r="AD9" s="160"/>
      <c r="AE9" s="217"/>
      <c r="AF9" s="185"/>
      <c r="AG9" s="188"/>
      <c r="AH9" s="158"/>
      <c r="AI9" s="131"/>
      <c r="AJ9" s="131"/>
      <c r="AK9" s="184"/>
      <c r="AL9" s="185"/>
      <c r="AM9" s="189"/>
      <c r="AP9" s="225"/>
      <c r="AQ9" s="225">
        <f>IF(N9&gt;0,1,0)</f>
        <v>0</v>
      </c>
      <c r="AR9" s="225">
        <f>IF(T9&gt;0,1,0)</f>
        <v>0</v>
      </c>
      <c r="AS9" s="225">
        <f>IF(Z9&gt;0,1,0)</f>
        <v>0</v>
      </c>
    </row>
    <row r="10" spans="1:45" ht="16.7" customHeight="1">
      <c r="B10" s="119">
        <v>45202</v>
      </c>
      <c r="D10" s="121"/>
      <c r="E10" s="65" t="s">
        <v>425</v>
      </c>
      <c r="F10" s="125" t="s">
        <v>426</v>
      </c>
      <c r="G10" s="245" t="s">
        <v>417</v>
      </c>
      <c r="H10" s="185"/>
      <c r="I10" s="190"/>
      <c r="J10" s="121" t="s">
        <v>418</v>
      </c>
      <c r="K10" s="65" t="s">
        <v>427</v>
      </c>
      <c r="L10" s="125" t="s">
        <v>428</v>
      </c>
      <c r="M10" s="184">
        <v>1100</v>
      </c>
      <c r="N10" s="185"/>
      <c r="O10" s="190"/>
      <c r="P10" s="121" t="s">
        <v>418</v>
      </c>
      <c r="Q10" s="65" t="s">
        <v>429</v>
      </c>
      <c r="R10" s="125" t="s">
        <v>430</v>
      </c>
      <c r="S10" s="184">
        <v>200</v>
      </c>
      <c r="T10" s="185"/>
      <c r="U10" s="191"/>
      <c r="V10" s="121" t="s">
        <v>216</v>
      </c>
      <c r="W10" s="65" t="s">
        <v>431</v>
      </c>
      <c r="X10" s="125" t="s">
        <v>432</v>
      </c>
      <c r="Y10" s="184">
        <v>2664</v>
      </c>
      <c r="Z10" s="185"/>
      <c r="AA10" s="188"/>
      <c r="AB10" s="121"/>
      <c r="AC10" s="65"/>
      <c r="AD10" s="160"/>
      <c r="AE10" s="217"/>
      <c r="AF10" s="185"/>
      <c r="AG10" s="192"/>
      <c r="AH10" s="158"/>
      <c r="AI10" s="131"/>
      <c r="AJ10" s="131"/>
      <c r="AK10" s="184"/>
      <c r="AL10" s="185"/>
      <c r="AM10" s="193"/>
      <c r="AP10" s="225"/>
      <c r="AQ10" s="225">
        <f t="shared" ref="AQ10:AQ12" si="0">IF(N10&gt;0,1,0)</f>
        <v>0</v>
      </c>
      <c r="AR10" s="225">
        <f t="shared" ref="AR10:AR17" si="1">IF(T10&gt;0,1,0)</f>
        <v>0</v>
      </c>
      <c r="AS10" s="225">
        <f t="shared" ref="AS10:AS20" si="2">IF(Z10&gt;0,1,0)</f>
        <v>0</v>
      </c>
    </row>
    <row r="11" spans="1:45" ht="16.7" customHeight="1">
      <c r="B11" s="123"/>
      <c r="D11" s="121"/>
      <c r="E11" s="65" t="s">
        <v>421</v>
      </c>
      <c r="F11" s="125" t="s">
        <v>433</v>
      </c>
      <c r="G11" s="245" t="s">
        <v>417</v>
      </c>
      <c r="H11" s="185"/>
      <c r="I11" s="191"/>
      <c r="J11" s="121" t="s">
        <v>418</v>
      </c>
      <c r="K11" s="65" t="s">
        <v>421</v>
      </c>
      <c r="L11" s="125" t="s">
        <v>434</v>
      </c>
      <c r="M11" s="184">
        <v>374</v>
      </c>
      <c r="N11" s="185"/>
      <c r="O11" s="191"/>
      <c r="P11" s="121" t="s">
        <v>418</v>
      </c>
      <c r="Q11" s="65" t="s">
        <v>435</v>
      </c>
      <c r="R11" s="125" t="s">
        <v>436</v>
      </c>
      <c r="S11" s="184">
        <v>730</v>
      </c>
      <c r="T11" s="185"/>
      <c r="U11" s="191"/>
      <c r="V11" s="121" t="s">
        <v>216</v>
      </c>
      <c r="W11" s="65" t="s">
        <v>437</v>
      </c>
      <c r="X11" s="125" t="s">
        <v>438</v>
      </c>
      <c r="Y11" s="184">
        <v>1984</v>
      </c>
      <c r="Z11" s="185"/>
      <c r="AA11" s="188"/>
      <c r="AB11" s="121"/>
      <c r="AC11" s="65"/>
      <c r="AD11" s="160"/>
      <c r="AE11" s="217"/>
      <c r="AF11" s="185"/>
      <c r="AG11" s="188"/>
      <c r="AH11" s="158"/>
      <c r="AI11" s="131"/>
      <c r="AJ11" s="131"/>
      <c r="AK11" s="184"/>
      <c r="AL11" s="185"/>
      <c r="AM11" s="189"/>
      <c r="AP11" s="225"/>
      <c r="AQ11" s="225">
        <f t="shared" si="0"/>
        <v>0</v>
      </c>
      <c r="AR11" s="225">
        <f t="shared" si="1"/>
        <v>0</v>
      </c>
      <c r="AS11" s="225">
        <f t="shared" si="2"/>
        <v>0</v>
      </c>
    </row>
    <row r="12" spans="1:45" ht="16.7" customHeight="1">
      <c r="B12" s="123"/>
      <c r="D12" s="121"/>
      <c r="E12" s="65" t="s">
        <v>439</v>
      </c>
      <c r="F12" s="125" t="s">
        <v>440</v>
      </c>
      <c r="G12" s="245" t="s">
        <v>417</v>
      </c>
      <c r="H12" s="185"/>
      <c r="I12" s="191"/>
      <c r="J12" s="121" t="s">
        <v>418</v>
      </c>
      <c r="K12" s="65" t="s">
        <v>441</v>
      </c>
      <c r="L12" s="125" t="s">
        <v>442</v>
      </c>
      <c r="M12" s="184">
        <v>540</v>
      </c>
      <c r="N12" s="185"/>
      <c r="O12" s="191"/>
      <c r="P12" s="121" t="s">
        <v>418</v>
      </c>
      <c r="Q12" s="65" t="s">
        <v>427</v>
      </c>
      <c r="R12" s="125" t="s">
        <v>443</v>
      </c>
      <c r="S12" s="184">
        <v>420</v>
      </c>
      <c r="T12" s="185"/>
      <c r="U12" s="191"/>
      <c r="V12" s="121" t="s">
        <v>216</v>
      </c>
      <c r="W12" s="65" t="s">
        <v>444</v>
      </c>
      <c r="X12" s="125" t="s">
        <v>445</v>
      </c>
      <c r="Y12" s="184">
        <v>1831</v>
      </c>
      <c r="Z12" s="185"/>
      <c r="AA12" s="188"/>
      <c r="AB12" s="121"/>
      <c r="AC12" s="131"/>
      <c r="AD12" s="159"/>
      <c r="AE12" s="184"/>
      <c r="AF12" s="185"/>
      <c r="AG12" s="188"/>
      <c r="AH12" s="158"/>
      <c r="AI12" s="131"/>
      <c r="AJ12" s="131"/>
      <c r="AK12" s="184"/>
      <c r="AL12" s="185"/>
      <c r="AM12" s="189"/>
      <c r="AP12" s="225"/>
      <c r="AQ12" s="225">
        <f t="shared" si="0"/>
        <v>0</v>
      </c>
      <c r="AR12" s="225">
        <f t="shared" si="1"/>
        <v>0</v>
      </c>
      <c r="AS12" s="225">
        <f t="shared" si="2"/>
        <v>0</v>
      </c>
    </row>
    <row r="13" spans="1:45" ht="16.7" customHeight="1">
      <c r="B13" s="123"/>
      <c r="D13" s="121"/>
      <c r="E13" s="65" t="s">
        <v>446</v>
      </c>
      <c r="F13" s="125" t="s">
        <v>447</v>
      </c>
      <c r="G13" s="245" t="s">
        <v>417</v>
      </c>
      <c r="H13" s="185"/>
      <c r="I13" s="191"/>
      <c r="J13" s="121"/>
      <c r="K13" s="131"/>
      <c r="L13" s="159" t="s">
        <v>250</v>
      </c>
      <c r="M13" s="184"/>
      <c r="N13" s="185">
        <f t="shared" ref="N13" si="3">M13</f>
        <v>0</v>
      </c>
      <c r="O13" s="191"/>
      <c r="P13" s="121" t="s">
        <v>418</v>
      </c>
      <c r="Q13" s="65" t="s">
        <v>419</v>
      </c>
      <c r="R13" s="125" t="s">
        <v>448</v>
      </c>
      <c r="S13" s="184">
        <v>400</v>
      </c>
      <c r="T13" s="185"/>
      <c r="U13" s="191"/>
      <c r="V13" s="121" t="s">
        <v>216</v>
      </c>
      <c r="W13" s="65" t="s">
        <v>449</v>
      </c>
      <c r="X13" s="196" t="s">
        <v>450</v>
      </c>
      <c r="Y13" s="184">
        <v>1948</v>
      </c>
      <c r="Z13" s="185"/>
      <c r="AA13" s="188"/>
      <c r="AB13" s="121"/>
      <c r="AC13" s="131"/>
      <c r="AD13" s="159"/>
      <c r="AE13" s="184"/>
      <c r="AF13" s="185"/>
      <c r="AG13" s="188"/>
      <c r="AH13" s="158"/>
      <c r="AI13" s="131"/>
      <c r="AJ13" s="131"/>
      <c r="AK13" s="184"/>
      <c r="AL13" s="185"/>
      <c r="AM13" s="189"/>
      <c r="AP13" s="225"/>
      <c r="AQ13" s="225"/>
      <c r="AR13" s="225">
        <f t="shared" si="1"/>
        <v>0</v>
      </c>
      <c r="AS13" s="225">
        <f t="shared" si="2"/>
        <v>0</v>
      </c>
    </row>
    <row r="14" spans="1:45" ht="16.7" customHeight="1">
      <c r="B14" s="123"/>
      <c r="D14" s="121"/>
      <c r="E14" s="65" t="s">
        <v>451</v>
      </c>
      <c r="F14" s="125" t="s">
        <v>452</v>
      </c>
      <c r="G14" s="245" t="s">
        <v>417</v>
      </c>
      <c r="H14" s="185"/>
      <c r="I14" s="191"/>
      <c r="J14" s="199"/>
      <c r="K14" s="131"/>
      <c r="L14" s="159" t="s">
        <v>250</v>
      </c>
      <c r="M14" s="184"/>
      <c r="N14" s="185"/>
      <c r="O14" s="191"/>
      <c r="P14" s="121" t="s">
        <v>418</v>
      </c>
      <c r="Q14" s="65" t="s">
        <v>441</v>
      </c>
      <c r="R14" s="125" t="s">
        <v>453</v>
      </c>
      <c r="S14" s="184">
        <v>500</v>
      </c>
      <c r="T14" s="185"/>
      <c r="U14" s="191"/>
      <c r="V14" s="121" t="s">
        <v>216</v>
      </c>
      <c r="W14" s="65" t="s">
        <v>454</v>
      </c>
      <c r="X14" s="125" t="s">
        <v>455</v>
      </c>
      <c r="Y14" s="184">
        <v>992</v>
      </c>
      <c r="Z14" s="185"/>
      <c r="AA14" s="188"/>
      <c r="AB14" s="195"/>
      <c r="AC14" s="131"/>
      <c r="AD14" s="131"/>
      <c r="AE14" s="184"/>
      <c r="AF14" s="185"/>
      <c r="AG14" s="192"/>
      <c r="AH14" s="158"/>
      <c r="AI14" s="131"/>
      <c r="AJ14" s="131"/>
      <c r="AK14" s="184"/>
      <c r="AL14" s="185"/>
      <c r="AM14" s="193"/>
      <c r="AP14" s="225"/>
      <c r="AQ14" s="225"/>
      <c r="AR14" s="225">
        <f t="shared" si="1"/>
        <v>0</v>
      </c>
      <c r="AS14" s="225">
        <f t="shared" si="2"/>
        <v>0</v>
      </c>
    </row>
    <row r="15" spans="1:45" ht="16.7" customHeight="1">
      <c r="B15" s="123"/>
      <c r="D15" s="121"/>
      <c r="E15" s="65" t="s">
        <v>456</v>
      </c>
      <c r="F15" s="125" t="s">
        <v>457</v>
      </c>
      <c r="G15" s="245" t="s">
        <v>417</v>
      </c>
      <c r="H15" s="185"/>
      <c r="I15" s="191"/>
      <c r="J15" s="121"/>
      <c r="K15" s="131"/>
      <c r="L15" s="159" t="s">
        <v>250</v>
      </c>
      <c r="M15" s="184"/>
      <c r="N15" s="185"/>
      <c r="O15" s="191"/>
      <c r="P15" s="121" t="s">
        <v>418</v>
      </c>
      <c r="Q15" s="65" t="s">
        <v>458</v>
      </c>
      <c r="R15" s="125" t="s">
        <v>459</v>
      </c>
      <c r="S15" s="184">
        <v>180</v>
      </c>
      <c r="T15" s="185"/>
      <c r="U15" s="191"/>
      <c r="V15" s="121" t="s">
        <v>216</v>
      </c>
      <c r="W15" s="65" t="s">
        <v>460</v>
      </c>
      <c r="X15" s="125" t="s">
        <v>461</v>
      </c>
      <c r="Y15" s="184">
        <v>203</v>
      </c>
      <c r="Z15" s="185"/>
      <c r="AA15" s="188"/>
      <c r="AB15" s="195"/>
      <c r="AC15" s="131"/>
      <c r="AD15" s="131"/>
      <c r="AE15" s="184"/>
      <c r="AF15" s="185"/>
      <c r="AG15" s="192"/>
      <c r="AH15" s="158"/>
      <c r="AI15" s="131"/>
      <c r="AJ15" s="131"/>
      <c r="AK15" s="184"/>
      <c r="AL15" s="185"/>
      <c r="AM15" s="193"/>
      <c r="AP15" s="225"/>
      <c r="AQ15" s="225"/>
      <c r="AR15" s="225">
        <f t="shared" si="1"/>
        <v>0</v>
      </c>
      <c r="AS15" s="225">
        <f t="shared" si="2"/>
        <v>0</v>
      </c>
    </row>
    <row r="16" spans="1:45" ht="16.7" customHeight="1">
      <c r="B16" s="123"/>
      <c r="D16" s="121"/>
      <c r="E16" s="65" t="s">
        <v>441</v>
      </c>
      <c r="F16" s="125" t="s">
        <v>462</v>
      </c>
      <c r="G16" s="245" t="s">
        <v>417</v>
      </c>
      <c r="H16" s="185"/>
      <c r="I16" s="191"/>
      <c r="J16" s="195"/>
      <c r="K16" s="131"/>
      <c r="L16" s="131" t="s">
        <v>250</v>
      </c>
      <c r="M16" s="184"/>
      <c r="N16" s="185"/>
      <c r="O16" s="191"/>
      <c r="P16" s="121" t="s">
        <v>418</v>
      </c>
      <c r="Q16" s="65" t="s">
        <v>456</v>
      </c>
      <c r="R16" s="125" t="s">
        <v>463</v>
      </c>
      <c r="S16" s="184">
        <v>100</v>
      </c>
      <c r="T16" s="185"/>
      <c r="U16" s="191"/>
      <c r="V16" s="121" t="s">
        <v>216</v>
      </c>
      <c r="W16" s="65" t="s">
        <v>464</v>
      </c>
      <c r="X16" s="125" t="s">
        <v>465</v>
      </c>
      <c r="Y16" s="184">
        <v>1866</v>
      </c>
      <c r="Z16" s="185"/>
      <c r="AA16" s="188"/>
      <c r="AB16" s="195"/>
      <c r="AC16" s="131"/>
      <c r="AD16" s="131"/>
      <c r="AE16" s="184"/>
      <c r="AF16" s="185"/>
      <c r="AG16" s="192"/>
      <c r="AH16" s="158"/>
      <c r="AI16" s="131"/>
      <c r="AJ16" s="131"/>
      <c r="AK16" s="184"/>
      <c r="AL16" s="185"/>
      <c r="AM16" s="193"/>
      <c r="AP16" s="225"/>
      <c r="AQ16" s="225"/>
      <c r="AR16" s="225">
        <f t="shared" si="1"/>
        <v>0</v>
      </c>
      <c r="AS16" s="225">
        <f t="shared" si="2"/>
        <v>0</v>
      </c>
    </row>
    <row r="17" spans="2:45" ht="16.7" customHeight="1">
      <c r="B17" s="123"/>
      <c r="D17" s="121"/>
      <c r="E17" s="65" t="s">
        <v>466</v>
      </c>
      <c r="F17" s="125" t="s">
        <v>467</v>
      </c>
      <c r="G17" s="245" t="s">
        <v>417</v>
      </c>
      <c r="H17" s="185"/>
      <c r="I17" s="191"/>
      <c r="J17" s="195"/>
      <c r="K17" s="131"/>
      <c r="L17" s="131" t="s">
        <v>250</v>
      </c>
      <c r="M17" s="184"/>
      <c r="N17" s="185"/>
      <c r="O17" s="191"/>
      <c r="P17" s="121" t="s">
        <v>418</v>
      </c>
      <c r="Q17" s="65" t="s">
        <v>468</v>
      </c>
      <c r="R17" s="125" t="s">
        <v>469</v>
      </c>
      <c r="S17" s="184">
        <v>160</v>
      </c>
      <c r="T17" s="185"/>
      <c r="U17" s="191"/>
      <c r="V17" s="121" t="s">
        <v>216</v>
      </c>
      <c r="W17" s="65" t="s">
        <v>470</v>
      </c>
      <c r="X17" s="125" t="s">
        <v>471</v>
      </c>
      <c r="Y17" s="184">
        <v>2376</v>
      </c>
      <c r="Z17" s="185"/>
      <c r="AA17" s="188"/>
      <c r="AB17" s="195"/>
      <c r="AC17" s="131"/>
      <c r="AD17" s="131"/>
      <c r="AE17" s="184"/>
      <c r="AF17" s="185"/>
      <c r="AG17" s="192"/>
      <c r="AH17" s="158"/>
      <c r="AI17" s="131"/>
      <c r="AJ17" s="131"/>
      <c r="AK17" s="184"/>
      <c r="AL17" s="185"/>
      <c r="AM17" s="193"/>
      <c r="AP17" s="225"/>
      <c r="AQ17" s="225"/>
      <c r="AR17" s="225">
        <f t="shared" si="1"/>
        <v>0</v>
      </c>
      <c r="AS17" s="225">
        <f t="shared" si="2"/>
        <v>0</v>
      </c>
    </row>
    <row r="18" spans="2:45" ht="16.7" customHeight="1">
      <c r="B18" s="123"/>
      <c r="D18" s="195"/>
      <c r="E18" s="125"/>
      <c r="F18" s="125" t="s">
        <v>250</v>
      </c>
      <c r="G18" s="184"/>
      <c r="H18" s="185"/>
      <c r="I18" s="191"/>
      <c r="J18" s="195"/>
      <c r="K18" s="131"/>
      <c r="L18" s="131" t="s">
        <v>250</v>
      </c>
      <c r="M18" s="184"/>
      <c r="N18" s="185"/>
      <c r="O18" s="191"/>
      <c r="P18" s="121" t="s">
        <v>418</v>
      </c>
      <c r="Q18" s="65" t="s">
        <v>472</v>
      </c>
      <c r="R18" s="125" t="s">
        <v>473</v>
      </c>
      <c r="S18" s="184">
        <v>100</v>
      </c>
      <c r="T18" s="185"/>
      <c r="U18" s="191"/>
      <c r="V18" s="121" t="s">
        <v>216</v>
      </c>
      <c r="W18" s="65" t="s">
        <v>474</v>
      </c>
      <c r="X18" s="196" t="s">
        <v>475</v>
      </c>
      <c r="Y18" s="184">
        <v>1503</v>
      </c>
      <c r="Z18" s="185"/>
      <c r="AA18" s="188"/>
      <c r="AB18" s="195"/>
      <c r="AC18" s="131"/>
      <c r="AD18" s="131"/>
      <c r="AE18" s="184"/>
      <c r="AF18" s="185"/>
      <c r="AG18" s="192"/>
      <c r="AH18" s="195"/>
      <c r="AI18" s="131"/>
      <c r="AJ18" s="131"/>
      <c r="AK18" s="184"/>
      <c r="AL18" s="185"/>
      <c r="AM18" s="193"/>
      <c r="AP18" s="225"/>
      <c r="AQ18" s="225"/>
      <c r="AR18" s="225">
        <f>IF(T18&gt;0,1,0)</f>
        <v>0</v>
      </c>
      <c r="AS18" s="225">
        <f t="shared" si="2"/>
        <v>0</v>
      </c>
    </row>
    <row r="19" spans="2:45" ht="16.7" customHeight="1">
      <c r="B19" s="123"/>
      <c r="D19" s="195"/>
      <c r="E19" s="125"/>
      <c r="F19" s="125" t="s">
        <v>250</v>
      </c>
      <c r="G19" s="184"/>
      <c r="H19" s="185"/>
      <c r="I19" s="191"/>
      <c r="J19" s="195"/>
      <c r="K19" s="131"/>
      <c r="L19" s="131" t="s">
        <v>250</v>
      </c>
      <c r="M19" s="184"/>
      <c r="N19" s="185"/>
      <c r="O19" s="191"/>
      <c r="P19" s="121"/>
      <c r="Q19" s="65" t="s">
        <v>476</v>
      </c>
      <c r="R19" s="125" t="s">
        <v>477</v>
      </c>
      <c r="S19" s="245" t="s">
        <v>417</v>
      </c>
      <c r="T19" s="185"/>
      <c r="U19" s="191"/>
      <c r="V19" s="121" t="s">
        <v>216</v>
      </c>
      <c r="W19" s="65" t="s">
        <v>478</v>
      </c>
      <c r="X19" s="125" t="s">
        <v>479</v>
      </c>
      <c r="Y19" s="184">
        <v>1575</v>
      </c>
      <c r="Z19" s="185"/>
      <c r="AA19" s="188"/>
      <c r="AB19" s="195"/>
      <c r="AC19" s="131"/>
      <c r="AD19" s="131"/>
      <c r="AE19" s="184"/>
      <c r="AF19" s="185"/>
      <c r="AG19" s="192"/>
      <c r="AH19" s="195"/>
      <c r="AI19" s="131"/>
      <c r="AJ19" s="131"/>
      <c r="AK19" s="184"/>
      <c r="AL19" s="185"/>
      <c r="AM19" s="193"/>
      <c r="AP19" s="225"/>
      <c r="AQ19" s="225"/>
      <c r="AR19" s="225"/>
      <c r="AS19" s="225">
        <f t="shared" si="2"/>
        <v>0</v>
      </c>
    </row>
    <row r="20" spans="2:45" ht="16.7" customHeight="1">
      <c r="B20" s="123"/>
      <c r="D20" s="195"/>
      <c r="E20" s="125"/>
      <c r="F20" s="125" t="s">
        <v>250</v>
      </c>
      <c r="G20" s="184"/>
      <c r="H20" s="185"/>
      <c r="I20" s="190"/>
      <c r="J20" s="195"/>
      <c r="K20" s="131"/>
      <c r="L20" s="131" t="s">
        <v>250</v>
      </c>
      <c r="M20" s="184"/>
      <c r="N20" s="185"/>
      <c r="O20" s="190"/>
      <c r="P20" s="195"/>
      <c r="Q20" s="65" t="s">
        <v>480</v>
      </c>
      <c r="R20" s="125" t="s">
        <v>481</v>
      </c>
      <c r="S20" s="245" t="s">
        <v>417</v>
      </c>
      <c r="T20" s="185"/>
      <c r="U20" s="191"/>
      <c r="V20" s="121" t="s">
        <v>216</v>
      </c>
      <c r="W20" s="65" t="s">
        <v>482</v>
      </c>
      <c r="X20" s="196" t="s">
        <v>483</v>
      </c>
      <c r="Y20" s="184">
        <v>1278</v>
      </c>
      <c r="Z20" s="185"/>
      <c r="AA20" s="188"/>
      <c r="AB20" s="195"/>
      <c r="AC20" s="131"/>
      <c r="AD20" s="131"/>
      <c r="AE20" s="184"/>
      <c r="AF20" s="185"/>
      <c r="AG20" s="192"/>
      <c r="AH20" s="195"/>
      <c r="AI20" s="131"/>
      <c r="AJ20" s="131"/>
      <c r="AK20" s="184"/>
      <c r="AL20" s="185"/>
      <c r="AM20" s="193"/>
      <c r="AP20" s="229"/>
      <c r="AQ20" s="225"/>
      <c r="AR20" s="225"/>
      <c r="AS20" s="225">
        <f t="shared" si="2"/>
        <v>0</v>
      </c>
    </row>
    <row r="21" spans="2:45" ht="16.7" customHeight="1">
      <c r="B21" s="123"/>
      <c r="D21" s="195"/>
      <c r="E21" s="125"/>
      <c r="F21" s="125" t="s">
        <v>250</v>
      </c>
      <c r="G21" s="184"/>
      <c r="H21" s="185"/>
      <c r="I21" s="190"/>
      <c r="J21" s="195"/>
      <c r="K21" s="131"/>
      <c r="L21" s="131" t="s">
        <v>250</v>
      </c>
      <c r="M21" s="184"/>
      <c r="N21" s="185"/>
      <c r="O21" s="190"/>
      <c r="P21" s="195"/>
      <c r="Q21" s="131"/>
      <c r="R21" s="131" t="s">
        <v>250</v>
      </c>
      <c r="S21" s="184"/>
      <c r="T21" s="185"/>
      <c r="U21" s="191"/>
      <c r="V21" s="121" t="s">
        <v>216</v>
      </c>
      <c r="W21" s="65" t="s">
        <v>484</v>
      </c>
      <c r="X21" s="125" t="s">
        <v>485</v>
      </c>
      <c r="Y21" s="184">
        <v>1970</v>
      </c>
      <c r="Z21" s="185"/>
      <c r="AA21" s="188"/>
      <c r="AB21" s="195"/>
      <c r="AC21" s="131"/>
      <c r="AD21" s="131"/>
      <c r="AE21" s="184"/>
      <c r="AF21" s="185"/>
      <c r="AG21" s="192"/>
      <c r="AH21" s="195"/>
      <c r="AI21" s="131"/>
      <c r="AJ21" s="131"/>
      <c r="AK21" s="184"/>
      <c r="AL21" s="185"/>
      <c r="AM21" s="193"/>
      <c r="AP21" s="229"/>
      <c r="AQ21" s="225"/>
      <c r="AR21" s="225"/>
      <c r="AS21" s="225">
        <f>IF(Z21&gt;0,1,0)</f>
        <v>0</v>
      </c>
    </row>
    <row r="22" spans="2:45" ht="16.7" customHeight="1">
      <c r="B22" s="123"/>
      <c r="D22" s="195"/>
      <c r="E22" s="125"/>
      <c r="F22" s="125" t="s">
        <v>250</v>
      </c>
      <c r="G22" s="184"/>
      <c r="H22" s="185"/>
      <c r="I22" s="190"/>
      <c r="J22" s="195"/>
      <c r="K22" s="131"/>
      <c r="L22" s="131" t="s">
        <v>250</v>
      </c>
      <c r="M22" s="184"/>
      <c r="N22" s="185"/>
      <c r="O22" s="190"/>
      <c r="P22" s="195"/>
      <c r="Q22" s="131"/>
      <c r="R22" s="131" t="s">
        <v>250</v>
      </c>
      <c r="S22" s="184"/>
      <c r="T22" s="185"/>
      <c r="U22" s="191"/>
      <c r="V22" s="121"/>
      <c r="W22" s="65" t="s">
        <v>486</v>
      </c>
      <c r="X22" s="196" t="s">
        <v>487</v>
      </c>
      <c r="Y22" s="245" t="s">
        <v>417</v>
      </c>
      <c r="Z22" s="185"/>
      <c r="AA22" s="188"/>
      <c r="AB22" s="195"/>
      <c r="AC22" s="131"/>
      <c r="AD22" s="131"/>
      <c r="AE22" s="184"/>
      <c r="AF22" s="185"/>
      <c r="AG22" s="192"/>
      <c r="AH22" s="195"/>
      <c r="AI22" s="131"/>
      <c r="AJ22" s="131"/>
      <c r="AK22" s="184"/>
      <c r="AL22" s="185"/>
      <c r="AM22" s="193"/>
      <c r="AP22" s="229"/>
      <c r="AQ22" s="229"/>
      <c r="AR22" s="229"/>
      <c r="AS22" s="225"/>
    </row>
    <row r="23" spans="2:45" ht="16.7" customHeight="1">
      <c r="B23" s="123"/>
      <c r="D23" s="195"/>
      <c r="E23" s="125"/>
      <c r="F23" s="125" t="s">
        <v>250</v>
      </c>
      <c r="G23" s="184"/>
      <c r="H23" s="185"/>
      <c r="I23" s="190"/>
      <c r="J23" s="195"/>
      <c r="K23" s="131"/>
      <c r="L23" s="131" t="s">
        <v>250</v>
      </c>
      <c r="M23" s="184"/>
      <c r="N23" s="185"/>
      <c r="O23" s="190"/>
      <c r="P23" s="195"/>
      <c r="Q23" s="131"/>
      <c r="R23" s="131" t="s">
        <v>250</v>
      </c>
      <c r="S23" s="184"/>
      <c r="T23" s="185"/>
      <c r="U23" s="191"/>
      <c r="V23" s="121"/>
      <c r="W23" s="65" t="s">
        <v>488</v>
      </c>
      <c r="X23" s="125" t="s">
        <v>489</v>
      </c>
      <c r="Y23" s="245" t="s">
        <v>417</v>
      </c>
      <c r="Z23" s="185"/>
      <c r="AA23" s="188"/>
      <c r="AB23" s="195"/>
      <c r="AC23" s="131"/>
      <c r="AD23" s="131"/>
      <c r="AE23" s="184"/>
      <c r="AF23" s="185"/>
      <c r="AG23" s="192"/>
      <c r="AH23" s="195"/>
      <c r="AI23" s="131"/>
      <c r="AJ23" s="131"/>
      <c r="AK23" s="184"/>
      <c r="AL23" s="185"/>
      <c r="AM23" s="193"/>
      <c r="AP23" s="229"/>
      <c r="AQ23" s="229"/>
      <c r="AR23" s="229"/>
      <c r="AS23" s="229"/>
    </row>
    <row r="24" spans="2:45" ht="16.7" customHeight="1">
      <c r="B24" s="123"/>
      <c r="D24" s="195"/>
      <c r="E24" s="125"/>
      <c r="F24" s="125" t="s">
        <v>250</v>
      </c>
      <c r="G24" s="184"/>
      <c r="H24" s="185"/>
      <c r="I24" s="190"/>
      <c r="J24" s="195"/>
      <c r="K24" s="131"/>
      <c r="L24" s="131" t="s">
        <v>250</v>
      </c>
      <c r="M24" s="184"/>
      <c r="N24" s="185"/>
      <c r="O24" s="190"/>
      <c r="P24" s="195"/>
      <c r="Q24" s="131"/>
      <c r="R24" s="131" t="s">
        <v>250</v>
      </c>
      <c r="S24" s="184"/>
      <c r="T24" s="185"/>
      <c r="U24" s="191"/>
      <c r="V24" s="121"/>
      <c r="W24" s="65"/>
      <c r="X24" s="125"/>
      <c r="Y24" s="245"/>
      <c r="Z24" s="185"/>
      <c r="AA24" s="188"/>
      <c r="AB24" s="195"/>
      <c r="AC24" s="131"/>
      <c r="AD24" s="131"/>
      <c r="AE24" s="184"/>
      <c r="AF24" s="185"/>
      <c r="AG24" s="192"/>
      <c r="AH24" s="195"/>
      <c r="AI24" s="131"/>
      <c r="AJ24" s="131"/>
      <c r="AK24" s="184"/>
      <c r="AL24" s="185"/>
      <c r="AM24" s="193"/>
      <c r="AP24" s="229"/>
      <c r="AQ24" s="229"/>
      <c r="AR24" s="229"/>
      <c r="AS24" s="229"/>
    </row>
    <row r="25" spans="2:45" ht="16.7" customHeight="1" thickBot="1">
      <c r="B25" s="123"/>
      <c r="D25" s="195"/>
      <c r="E25" s="125"/>
      <c r="F25" s="125" t="s">
        <v>250</v>
      </c>
      <c r="G25" s="184"/>
      <c r="H25" s="185"/>
      <c r="I25" s="190"/>
      <c r="J25" s="195"/>
      <c r="K25" s="131"/>
      <c r="L25" s="131" t="s">
        <v>250</v>
      </c>
      <c r="M25" s="184"/>
      <c r="N25" s="185"/>
      <c r="O25" s="190"/>
      <c r="P25" s="195"/>
      <c r="Q25" s="131"/>
      <c r="R25" s="131" t="s">
        <v>250</v>
      </c>
      <c r="S25" s="184"/>
      <c r="T25" s="185"/>
      <c r="U25" s="190"/>
      <c r="V25" s="195"/>
      <c r="W25" s="131"/>
      <c r="X25" s="131" t="s">
        <v>250</v>
      </c>
      <c r="Y25" s="184"/>
      <c r="Z25" s="185"/>
      <c r="AA25" s="192"/>
      <c r="AB25" s="195"/>
      <c r="AC25" s="131"/>
      <c r="AD25" s="131"/>
      <c r="AE25" s="184"/>
      <c r="AF25" s="185"/>
      <c r="AG25" s="192"/>
      <c r="AH25" s="195"/>
      <c r="AI25" s="131"/>
      <c r="AJ25" s="131"/>
      <c r="AK25" s="184"/>
      <c r="AL25" s="185"/>
      <c r="AM25" s="193"/>
      <c r="AP25" s="230"/>
      <c r="AQ25" s="230"/>
      <c r="AR25" s="230"/>
      <c r="AS25" s="230"/>
    </row>
    <row r="26" spans="2:45" ht="15.75" customHeight="1" thickBot="1">
      <c r="B26" s="126" t="s">
        <v>350</v>
      </c>
      <c r="C26" s="127">
        <f>SUM(G26,M26,S26,Y26,AD26,AJ26)</f>
        <v>28423</v>
      </c>
      <c r="D26" s="165"/>
      <c r="E26" s="202"/>
      <c r="F26" s="202" t="s">
        <v>250</v>
      </c>
      <c r="G26" s="203">
        <f>SUM(G9:G25)</f>
        <v>0</v>
      </c>
      <c r="H26" s="203"/>
      <c r="I26" s="205"/>
      <c r="J26" s="165"/>
      <c r="K26" s="202"/>
      <c r="L26" s="202" t="s">
        <v>250</v>
      </c>
      <c r="M26" s="203">
        <f>SUM(M9:M25)</f>
        <v>2458</v>
      </c>
      <c r="N26" s="203"/>
      <c r="O26" s="205"/>
      <c r="P26" s="165"/>
      <c r="Q26" s="202"/>
      <c r="R26" s="202" t="s">
        <v>250</v>
      </c>
      <c r="S26" s="203">
        <f>SUM(S9:S25)</f>
        <v>3690</v>
      </c>
      <c r="T26" s="203"/>
      <c r="U26" s="205"/>
      <c r="V26" s="165"/>
      <c r="W26" s="202"/>
      <c r="X26" s="202" t="s">
        <v>250</v>
      </c>
      <c r="Y26" s="203">
        <f>SUM(Y9:Y25)</f>
        <v>22275</v>
      </c>
      <c r="Z26" s="203"/>
      <c r="AA26" s="205"/>
      <c r="AB26" s="165"/>
      <c r="AC26" s="202"/>
      <c r="AD26" s="202"/>
      <c r="AE26" s="203">
        <f>SUM(AE9:AE25)</f>
        <v>0</v>
      </c>
      <c r="AF26" s="203"/>
      <c r="AG26" s="206"/>
      <c r="AH26" s="170"/>
      <c r="AI26" s="202"/>
      <c r="AJ26" s="202"/>
      <c r="AK26" s="203">
        <f>SUM(AK9:AK25)</f>
        <v>0</v>
      </c>
      <c r="AL26" s="203"/>
      <c r="AM26" s="207"/>
      <c r="AP26" s="228">
        <f>SUM(AP9:AP25)</f>
        <v>0</v>
      </c>
      <c r="AQ26" s="228">
        <f t="shared" ref="AQ26:AS26" si="4">SUM(AQ9:AQ25)</f>
        <v>0</v>
      </c>
      <c r="AR26" s="228">
        <f t="shared" si="4"/>
        <v>0</v>
      </c>
      <c r="AS26" s="228">
        <f t="shared" si="4"/>
        <v>0</v>
      </c>
    </row>
    <row r="27" spans="2:45" ht="15.75" customHeight="1" thickBot="1">
      <c r="B27" s="129" t="s">
        <v>351</v>
      </c>
      <c r="C27" s="130">
        <f>SUM(H27,N27,T27,Z27,AF27,AL27)</f>
        <v>0</v>
      </c>
      <c r="D27" s="171"/>
      <c r="E27" s="208"/>
      <c r="F27" s="208" t="s">
        <v>250</v>
      </c>
      <c r="G27" s="233">
        <f>+AP26</f>
        <v>0</v>
      </c>
      <c r="H27" s="209">
        <f>SUM(H9:H25)</f>
        <v>0</v>
      </c>
      <c r="I27" s="211"/>
      <c r="J27" s="171"/>
      <c r="K27" s="208"/>
      <c r="L27" s="208" t="s">
        <v>250</v>
      </c>
      <c r="M27" s="233">
        <f>+AQ26</f>
        <v>0</v>
      </c>
      <c r="N27" s="209">
        <f>SUM(N9:N25)</f>
        <v>0</v>
      </c>
      <c r="O27" s="211"/>
      <c r="P27" s="171"/>
      <c r="Q27" s="208"/>
      <c r="R27" s="208" t="s">
        <v>250</v>
      </c>
      <c r="S27" s="233">
        <f>+AR26</f>
        <v>0</v>
      </c>
      <c r="T27" s="209">
        <f>SUM(T9:T25)</f>
        <v>0</v>
      </c>
      <c r="U27" s="211"/>
      <c r="V27" s="171"/>
      <c r="W27" s="208"/>
      <c r="X27" s="208" t="s">
        <v>250</v>
      </c>
      <c r="Y27" s="232">
        <f>+AS26</f>
        <v>0</v>
      </c>
      <c r="Z27" s="209">
        <f>SUM(Z9:Z25)</f>
        <v>0</v>
      </c>
      <c r="AA27" s="211"/>
      <c r="AB27" s="171"/>
      <c r="AC27" s="208"/>
      <c r="AD27" s="208"/>
      <c r="AE27" s="209"/>
      <c r="AF27" s="209">
        <f>SUM(AF9:AF25)</f>
        <v>0</v>
      </c>
      <c r="AG27" s="212"/>
      <c r="AH27" s="173"/>
      <c r="AI27" s="208"/>
      <c r="AJ27" s="208"/>
      <c r="AK27" s="209"/>
      <c r="AL27" s="209">
        <f>SUM(AL9:AL25)</f>
        <v>0</v>
      </c>
      <c r="AM27" s="213"/>
    </row>
    <row r="28" spans="2:45" ht="16.7" customHeight="1">
      <c r="B28" s="119" t="s">
        <v>490</v>
      </c>
      <c r="C28" s="120"/>
      <c r="D28" s="121"/>
      <c r="E28" s="65" t="s">
        <v>491</v>
      </c>
      <c r="F28" s="125" t="s">
        <v>492</v>
      </c>
      <c r="G28" s="245" t="s">
        <v>417</v>
      </c>
      <c r="H28" s="185"/>
      <c r="I28" s="186"/>
      <c r="J28" s="121"/>
      <c r="K28" s="65"/>
      <c r="L28" s="160" t="s">
        <v>250</v>
      </c>
      <c r="M28" s="217"/>
      <c r="N28" s="185"/>
      <c r="O28" s="186"/>
      <c r="P28" s="121" t="s">
        <v>418</v>
      </c>
      <c r="Q28" s="65" t="s">
        <v>493</v>
      </c>
      <c r="R28" s="125" t="s">
        <v>494</v>
      </c>
      <c r="S28" s="184">
        <v>570</v>
      </c>
      <c r="T28" s="185"/>
      <c r="U28" s="186"/>
      <c r="V28" s="121" t="s">
        <v>216</v>
      </c>
      <c r="W28" s="65" t="s">
        <v>495</v>
      </c>
      <c r="X28" s="125" t="s">
        <v>496</v>
      </c>
      <c r="Y28" s="184">
        <v>1810</v>
      </c>
      <c r="Z28" s="185"/>
      <c r="AA28" s="187"/>
      <c r="AB28" s="121"/>
      <c r="AC28" s="131"/>
      <c r="AD28" s="159"/>
      <c r="AE28" s="184"/>
      <c r="AF28" s="185"/>
      <c r="AG28" s="188"/>
      <c r="AH28" s="158"/>
      <c r="AI28" s="131"/>
      <c r="AJ28" s="131"/>
      <c r="AK28" s="184"/>
      <c r="AL28" s="185"/>
      <c r="AM28" s="189"/>
      <c r="AP28" s="225"/>
      <c r="AQ28" s="229"/>
      <c r="AR28" s="225">
        <f>IF(T28&gt;0,1,0)</f>
        <v>0</v>
      </c>
      <c r="AS28" s="225">
        <f>IF(Z28&gt;0,1,0)</f>
        <v>0</v>
      </c>
    </row>
    <row r="29" spans="2:45" ht="16.7" customHeight="1">
      <c r="B29" s="119">
        <v>45340</v>
      </c>
      <c r="D29" s="195"/>
      <c r="E29" s="161"/>
      <c r="F29" s="161" t="s">
        <v>250</v>
      </c>
      <c r="G29" s="217"/>
      <c r="H29" s="185"/>
      <c r="I29" s="190"/>
      <c r="J29" s="121"/>
      <c r="K29" s="131"/>
      <c r="L29" s="159" t="s">
        <v>250</v>
      </c>
      <c r="M29" s="184"/>
      <c r="N29" s="185"/>
      <c r="O29" s="190"/>
      <c r="P29" s="121"/>
      <c r="Q29" s="131"/>
      <c r="R29" s="159" t="s">
        <v>250</v>
      </c>
      <c r="S29" s="184"/>
      <c r="T29" s="185"/>
      <c r="U29" s="191"/>
      <c r="V29" s="121" t="s">
        <v>216</v>
      </c>
      <c r="W29" s="65" t="s">
        <v>497</v>
      </c>
      <c r="X29" s="125" t="s">
        <v>498</v>
      </c>
      <c r="Y29" s="184">
        <v>1578</v>
      </c>
      <c r="Z29" s="185"/>
      <c r="AA29" s="188"/>
      <c r="AB29" s="121"/>
      <c r="AC29" s="131"/>
      <c r="AD29" s="159"/>
      <c r="AE29" s="184"/>
      <c r="AF29" s="185"/>
      <c r="AG29" s="192"/>
      <c r="AH29" s="158"/>
      <c r="AI29" s="131"/>
      <c r="AJ29" s="131"/>
      <c r="AK29" s="184"/>
      <c r="AL29" s="185"/>
      <c r="AM29" s="193"/>
      <c r="AP29" s="229"/>
      <c r="AQ29" s="229"/>
      <c r="AR29" s="229"/>
      <c r="AS29" s="225">
        <f>IF(Z29&gt;0,1,0)</f>
        <v>0</v>
      </c>
    </row>
    <row r="30" spans="2:45" ht="16.7" customHeight="1">
      <c r="B30" s="123"/>
      <c r="D30" s="195"/>
      <c r="E30" s="125"/>
      <c r="F30" s="125" t="s">
        <v>250</v>
      </c>
      <c r="G30" s="184"/>
      <c r="H30" s="185"/>
      <c r="I30" s="191"/>
      <c r="J30" s="121"/>
      <c r="K30" s="131"/>
      <c r="L30" s="159" t="s">
        <v>250</v>
      </c>
      <c r="M30" s="184"/>
      <c r="N30" s="185"/>
      <c r="O30" s="191"/>
      <c r="P30" s="121"/>
      <c r="Q30" s="131"/>
      <c r="R30" s="159" t="s">
        <v>250</v>
      </c>
      <c r="S30" s="184"/>
      <c r="T30" s="185"/>
      <c r="U30" s="191"/>
      <c r="V30" s="121"/>
      <c r="W30" s="65"/>
      <c r="X30" s="125"/>
      <c r="Y30" s="198"/>
      <c r="Z30" s="185"/>
      <c r="AA30" s="188"/>
      <c r="AB30" s="121"/>
      <c r="AC30" s="131"/>
      <c r="AD30" s="159"/>
      <c r="AE30" s="184"/>
      <c r="AF30" s="185"/>
      <c r="AG30" s="188"/>
      <c r="AH30" s="158"/>
      <c r="AI30" s="131"/>
      <c r="AJ30" s="131"/>
      <c r="AK30" s="184"/>
      <c r="AL30" s="185"/>
      <c r="AM30" s="189"/>
      <c r="AP30" s="229"/>
      <c r="AQ30" s="229"/>
      <c r="AR30" s="229"/>
      <c r="AS30" s="229"/>
    </row>
    <row r="31" spans="2:45" ht="16.7" customHeight="1" thickBot="1">
      <c r="B31" s="123"/>
      <c r="D31" s="195"/>
      <c r="E31" s="125"/>
      <c r="F31" s="125" t="s">
        <v>250</v>
      </c>
      <c r="G31" s="184"/>
      <c r="H31" s="185"/>
      <c r="I31" s="191"/>
      <c r="J31" s="121"/>
      <c r="K31" s="131"/>
      <c r="L31" s="159" t="s">
        <v>250</v>
      </c>
      <c r="M31" s="184"/>
      <c r="N31" s="185"/>
      <c r="O31" s="191"/>
      <c r="P31" s="121"/>
      <c r="Q31" s="131"/>
      <c r="R31" s="159" t="s">
        <v>250</v>
      </c>
      <c r="S31" s="184"/>
      <c r="T31" s="185"/>
      <c r="U31" s="191"/>
      <c r="V31" s="121"/>
      <c r="W31" s="131"/>
      <c r="X31" s="159" t="s">
        <v>250</v>
      </c>
      <c r="Y31" s="184"/>
      <c r="Z31" s="185"/>
      <c r="AA31" s="188"/>
      <c r="AB31" s="121"/>
      <c r="AC31" s="131"/>
      <c r="AD31" s="159"/>
      <c r="AE31" s="184"/>
      <c r="AF31" s="185"/>
      <c r="AG31" s="188"/>
      <c r="AH31" s="158"/>
      <c r="AI31" s="131"/>
      <c r="AJ31" s="131"/>
      <c r="AK31" s="184"/>
      <c r="AL31" s="185"/>
      <c r="AM31" s="189"/>
      <c r="AP31" s="230"/>
      <c r="AQ31" s="230"/>
      <c r="AR31" s="230"/>
      <c r="AS31" s="230"/>
    </row>
    <row r="32" spans="2:45" ht="15.75" customHeight="1" thickBot="1">
      <c r="B32" s="126" t="s">
        <v>350</v>
      </c>
      <c r="C32" s="127">
        <f>SUM(G32,M32,S32,Y32,AE32,AK32)</f>
        <v>3958</v>
      </c>
      <c r="D32" s="170"/>
      <c r="E32" s="202"/>
      <c r="F32" s="202" t="s">
        <v>250</v>
      </c>
      <c r="G32" s="203">
        <f>SUM(G28:G31)</f>
        <v>0</v>
      </c>
      <c r="H32" s="203"/>
      <c r="I32" s="205"/>
      <c r="J32" s="170"/>
      <c r="K32" s="202"/>
      <c r="L32" s="202" t="s">
        <v>250</v>
      </c>
      <c r="M32" s="203">
        <f>SUM(M28:M31)</f>
        <v>0</v>
      </c>
      <c r="N32" s="203"/>
      <c r="O32" s="205"/>
      <c r="P32" s="170"/>
      <c r="Q32" s="202"/>
      <c r="R32" s="202" t="s">
        <v>250</v>
      </c>
      <c r="S32" s="203">
        <f>SUM(S28:S31)</f>
        <v>570</v>
      </c>
      <c r="T32" s="203"/>
      <c r="U32" s="205"/>
      <c r="V32" s="170"/>
      <c r="W32" s="202"/>
      <c r="X32" s="202" t="s">
        <v>250</v>
      </c>
      <c r="Y32" s="203">
        <f>SUM(Y28:Y31)</f>
        <v>3388</v>
      </c>
      <c r="Z32" s="203"/>
      <c r="AA32" s="205"/>
      <c r="AB32" s="170"/>
      <c r="AC32" s="202"/>
      <c r="AD32" s="202"/>
      <c r="AE32" s="203">
        <f>SUM(AE28:AE31)</f>
        <v>0</v>
      </c>
      <c r="AF32" s="203"/>
      <c r="AG32" s="206"/>
      <c r="AH32" s="170"/>
      <c r="AI32" s="202"/>
      <c r="AJ32" s="202"/>
      <c r="AK32" s="203">
        <f>SUM(AK9:AK31)</f>
        <v>0</v>
      </c>
      <c r="AL32" s="218"/>
      <c r="AM32" s="214"/>
      <c r="AP32" s="228">
        <f>SUM(AP28:AP31)</f>
        <v>0</v>
      </c>
      <c r="AQ32" s="228">
        <f t="shared" ref="AQ32:AS32" si="5">SUM(AQ28:AQ31)</f>
        <v>0</v>
      </c>
      <c r="AR32" s="228">
        <f t="shared" si="5"/>
        <v>0</v>
      </c>
      <c r="AS32" s="228">
        <f t="shared" si="5"/>
        <v>0</v>
      </c>
    </row>
    <row r="33" spans="1:45" ht="15.75" customHeight="1" thickBot="1">
      <c r="B33" s="129" t="s">
        <v>351</v>
      </c>
      <c r="C33" s="130">
        <f>SUM(H33,N33,T33,Z33,AF33,AL33)</f>
        <v>0</v>
      </c>
      <c r="D33" s="173"/>
      <c r="E33" s="208"/>
      <c r="F33" s="208" t="s">
        <v>250</v>
      </c>
      <c r="G33" s="233">
        <f>+AP32</f>
        <v>0</v>
      </c>
      <c r="H33" s="209">
        <f>SUM(H28:H31)</f>
        <v>0</v>
      </c>
      <c r="I33" s="211"/>
      <c r="J33" s="173"/>
      <c r="K33" s="208"/>
      <c r="L33" s="208" t="s">
        <v>250</v>
      </c>
      <c r="M33" s="209"/>
      <c r="N33" s="209">
        <f>SUM(N28:N31)</f>
        <v>0</v>
      </c>
      <c r="O33" s="211"/>
      <c r="P33" s="173"/>
      <c r="Q33" s="208"/>
      <c r="R33" s="208" t="s">
        <v>250</v>
      </c>
      <c r="S33" s="233">
        <f>+AR32</f>
        <v>0</v>
      </c>
      <c r="T33" s="209">
        <f>SUM(T28:T31)</f>
        <v>0</v>
      </c>
      <c r="U33" s="211"/>
      <c r="V33" s="173"/>
      <c r="W33" s="208"/>
      <c r="X33" s="208" t="s">
        <v>250</v>
      </c>
      <c r="Y33" s="232">
        <f>+AS32</f>
        <v>0</v>
      </c>
      <c r="Z33" s="209">
        <f>SUM(Z28:Z31)</f>
        <v>0</v>
      </c>
      <c r="AA33" s="211"/>
      <c r="AB33" s="173"/>
      <c r="AC33" s="208"/>
      <c r="AD33" s="208"/>
      <c r="AE33" s="209"/>
      <c r="AF33" s="209">
        <f>SUM(AF28:AF31)</f>
        <v>0</v>
      </c>
      <c r="AG33" s="212"/>
      <c r="AH33" s="173"/>
      <c r="AI33" s="208"/>
      <c r="AJ33" s="208"/>
      <c r="AK33" s="209"/>
      <c r="AL33" s="219">
        <f>SUM(AL9:AL31)</f>
        <v>0</v>
      </c>
      <c r="AM33" s="215"/>
    </row>
    <row r="34" spans="1:45" ht="15.75" customHeight="1">
      <c r="A34" s="78">
        <v>40131</v>
      </c>
      <c r="B34" s="119" t="s">
        <v>499</v>
      </c>
      <c r="C34" s="120"/>
      <c r="D34" s="121"/>
      <c r="E34" s="125" t="s">
        <v>500</v>
      </c>
      <c r="F34" s="125" t="s">
        <v>501</v>
      </c>
      <c r="G34" s="198" t="s">
        <v>502</v>
      </c>
      <c r="H34" s="185"/>
      <c r="I34" s="186"/>
      <c r="J34" s="121"/>
      <c r="K34" s="65"/>
      <c r="L34" s="125"/>
      <c r="M34" s="198"/>
      <c r="N34" s="185"/>
      <c r="O34" s="186"/>
      <c r="P34" s="121" t="s">
        <v>418</v>
      </c>
      <c r="Q34" s="65" t="s">
        <v>500</v>
      </c>
      <c r="R34" s="125" t="s">
        <v>503</v>
      </c>
      <c r="S34" s="184">
        <v>500</v>
      </c>
      <c r="T34" s="185"/>
      <c r="U34" s="186"/>
      <c r="V34" s="121" t="s">
        <v>216</v>
      </c>
      <c r="W34" s="65" t="s">
        <v>504</v>
      </c>
      <c r="X34" s="196" t="s">
        <v>505</v>
      </c>
      <c r="Y34" s="184">
        <v>2168</v>
      </c>
      <c r="Z34" s="185"/>
      <c r="AA34" s="187"/>
      <c r="AB34" s="121"/>
      <c r="AC34" s="65"/>
      <c r="AD34" s="160"/>
      <c r="AE34" s="217"/>
      <c r="AF34" s="185"/>
      <c r="AG34" s="187"/>
      <c r="AH34" s="162"/>
      <c r="AI34" s="65"/>
      <c r="AJ34" s="65"/>
      <c r="AK34" s="217"/>
      <c r="AL34" s="185"/>
      <c r="AM34" s="220"/>
      <c r="AP34" s="225"/>
      <c r="AQ34" s="225">
        <f>IF(N34&gt;0,1,0)</f>
        <v>0</v>
      </c>
      <c r="AR34" s="225">
        <f>IF(T34&gt;0,1,0)</f>
        <v>0</v>
      </c>
      <c r="AS34" s="225">
        <f t="shared" ref="AS34:AS37" si="6">IF(Z34&gt;0,1,0)</f>
        <v>0</v>
      </c>
    </row>
    <row r="35" spans="1:45" ht="16.7" customHeight="1">
      <c r="B35" s="119">
        <v>45205</v>
      </c>
      <c r="D35" s="195"/>
      <c r="E35" s="125" t="s">
        <v>506</v>
      </c>
      <c r="F35" s="125" t="s">
        <v>507</v>
      </c>
      <c r="G35" s="198" t="s">
        <v>502</v>
      </c>
      <c r="H35" s="185"/>
      <c r="I35" s="190"/>
      <c r="J35" s="121"/>
      <c r="K35" s="131"/>
      <c r="L35" s="159" t="s">
        <v>250</v>
      </c>
      <c r="M35" s="184"/>
      <c r="N35" s="185"/>
      <c r="O35" s="190"/>
      <c r="P35" s="121" t="s">
        <v>418</v>
      </c>
      <c r="Q35" s="65" t="s">
        <v>506</v>
      </c>
      <c r="R35" s="125" t="s">
        <v>508</v>
      </c>
      <c r="S35" s="184">
        <v>300</v>
      </c>
      <c r="T35" s="185"/>
      <c r="U35" s="191"/>
      <c r="V35" s="121" t="s">
        <v>216</v>
      </c>
      <c r="W35" s="65" t="s">
        <v>509</v>
      </c>
      <c r="X35" s="196" t="s">
        <v>510</v>
      </c>
      <c r="Y35" s="184">
        <v>1933</v>
      </c>
      <c r="Z35" s="185"/>
      <c r="AA35" s="188"/>
      <c r="AB35" s="121"/>
      <c r="AC35" s="131"/>
      <c r="AD35" s="159"/>
      <c r="AE35" s="184"/>
      <c r="AF35" s="185"/>
      <c r="AG35" s="192"/>
      <c r="AH35" s="158"/>
      <c r="AI35" s="131"/>
      <c r="AJ35" s="131"/>
      <c r="AK35" s="184"/>
      <c r="AL35" s="185"/>
      <c r="AM35" s="193"/>
      <c r="AP35" s="225"/>
      <c r="AQ35" s="229"/>
      <c r="AR35" s="225">
        <f>IF(T35&gt;0,1,0)</f>
        <v>0</v>
      </c>
      <c r="AS35" s="225">
        <f t="shared" si="6"/>
        <v>0</v>
      </c>
    </row>
    <row r="36" spans="1:45" ht="16.7" customHeight="1">
      <c r="B36" s="123"/>
      <c r="D36" s="195"/>
      <c r="E36" s="65" t="s">
        <v>511</v>
      </c>
      <c r="F36" s="196" t="s">
        <v>512</v>
      </c>
      <c r="G36" s="245" t="s">
        <v>417</v>
      </c>
      <c r="H36" s="185"/>
      <c r="I36" s="191"/>
      <c r="J36" s="121"/>
      <c r="K36" s="131"/>
      <c r="L36" s="159" t="s">
        <v>250</v>
      </c>
      <c r="M36" s="184"/>
      <c r="N36" s="185"/>
      <c r="O36" s="191"/>
      <c r="P36" s="121"/>
      <c r="Q36" s="131"/>
      <c r="R36" s="159" t="s">
        <v>250</v>
      </c>
      <c r="S36" s="184"/>
      <c r="T36" s="185"/>
      <c r="U36" s="191"/>
      <c r="V36" s="121" t="s">
        <v>216</v>
      </c>
      <c r="W36" s="65" t="s">
        <v>513</v>
      </c>
      <c r="X36" s="196" t="s">
        <v>514</v>
      </c>
      <c r="Y36" s="184">
        <v>2048</v>
      </c>
      <c r="Z36" s="185"/>
      <c r="AA36" s="188"/>
      <c r="AB36" s="121"/>
      <c r="AC36" s="131"/>
      <c r="AD36" s="159"/>
      <c r="AE36" s="184"/>
      <c r="AF36" s="185"/>
      <c r="AG36" s="188"/>
      <c r="AH36" s="158"/>
      <c r="AI36" s="131"/>
      <c r="AJ36" s="131"/>
      <c r="AK36" s="184"/>
      <c r="AL36" s="185"/>
      <c r="AM36" s="189"/>
      <c r="AP36" s="229"/>
      <c r="AQ36" s="229"/>
      <c r="AR36" s="229"/>
      <c r="AS36" s="225">
        <f t="shared" si="6"/>
        <v>0</v>
      </c>
    </row>
    <row r="37" spans="1:45" ht="16.7" customHeight="1">
      <c r="B37" s="123"/>
      <c r="D37" s="195"/>
      <c r="E37" s="65" t="s">
        <v>515</v>
      </c>
      <c r="F37" s="196" t="s">
        <v>516</v>
      </c>
      <c r="G37" s="245" t="s">
        <v>417</v>
      </c>
      <c r="H37" s="185"/>
      <c r="I37" s="191"/>
      <c r="J37" s="121"/>
      <c r="K37" s="131"/>
      <c r="L37" s="159" t="s">
        <v>250</v>
      </c>
      <c r="M37" s="184"/>
      <c r="N37" s="185"/>
      <c r="O37" s="191"/>
      <c r="P37" s="121"/>
      <c r="Q37" s="131"/>
      <c r="R37" s="159" t="s">
        <v>250</v>
      </c>
      <c r="S37" s="184"/>
      <c r="T37" s="185"/>
      <c r="U37" s="191"/>
      <c r="V37" s="121" t="s">
        <v>216</v>
      </c>
      <c r="W37" s="65" t="s">
        <v>517</v>
      </c>
      <c r="X37" s="125" t="s">
        <v>518</v>
      </c>
      <c r="Y37" s="184">
        <v>352</v>
      </c>
      <c r="Z37" s="185"/>
      <c r="AA37" s="188"/>
      <c r="AB37" s="121"/>
      <c r="AC37" s="131"/>
      <c r="AD37" s="159"/>
      <c r="AE37" s="184"/>
      <c r="AF37" s="185"/>
      <c r="AG37" s="188"/>
      <c r="AH37" s="158"/>
      <c r="AI37" s="131"/>
      <c r="AJ37" s="131"/>
      <c r="AK37" s="184"/>
      <c r="AL37" s="185"/>
      <c r="AM37" s="189"/>
      <c r="AP37" s="229"/>
      <c r="AQ37" s="229"/>
      <c r="AR37" s="229"/>
      <c r="AS37" s="225">
        <f t="shared" si="6"/>
        <v>0</v>
      </c>
    </row>
    <row r="38" spans="1:45" ht="16.7" customHeight="1">
      <c r="B38" s="123"/>
      <c r="D38" s="195"/>
      <c r="E38" s="125"/>
      <c r="F38" s="125" t="s">
        <v>250</v>
      </c>
      <c r="G38" s="184"/>
      <c r="H38" s="185"/>
      <c r="I38" s="191"/>
      <c r="J38" s="121"/>
      <c r="K38" s="131"/>
      <c r="L38" s="159" t="s">
        <v>250</v>
      </c>
      <c r="M38" s="184"/>
      <c r="N38" s="185"/>
      <c r="O38" s="191"/>
      <c r="P38" s="121"/>
      <c r="Q38" s="131"/>
      <c r="R38" s="159" t="s">
        <v>250</v>
      </c>
      <c r="S38" s="184"/>
      <c r="T38" s="185"/>
      <c r="U38" s="191"/>
      <c r="V38" s="121" t="s">
        <v>216</v>
      </c>
      <c r="W38" s="65" t="s">
        <v>519</v>
      </c>
      <c r="X38" s="125" t="s">
        <v>520</v>
      </c>
      <c r="Y38" s="184">
        <v>1180</v>
      </c>
      <c r="Z38" s="185"/>
      <c r="AA38" s="188"/>
      <c r="AB38" s="121"/>
      <c r="AC38" s="131"/>
      <c r="AD38" s="159"/>
      <c r="AE38" s="184"/>
      <c r="AF38" s="185"/>
      <c r="AG38" s="188"/>
      <c r="AH38" s="158"/>
      <c r="AI38" s="131"/>
      <c r="AJ38" s="131"/>
      <c r="AK38" s="184"/>
      <c r="AL38" s="185"/>
      <c r="AM38" s="189"/>
      <c r="AP38" s="229"/>
      <c r="AQ38" s="229"/>
      <c r="AR38" s="229"/>
      <c r="AS38" s="225">
        <f>IF(Z38&gt;0,1,0)</f>
        <v>0</v>
      </c>
    </row>
    <row r="39" spans="1:45" ht="16.7" customHeight="1">
      <c r="B39" s="123"/>
      <c r="D39" s="195"/>
      <c r="E39" s="125"/>
      <c r="F39" s="125" t="s">
        <v>250</v>
      </c>
      <c r="G39" s="184"/>
      <c r="H39" s="185"/>
      <c r="I39" s="191"/>
      <c r="J39" s="121"/>
      <c r="K39" s="131"/>
      <c r="L39" s="159" t="s">
        <v>250</v>
      </c>
      <c r="M39" s="184"/>
      <c r="N39" s="185"/>
      <c r="O39" s="191"/>
      <c r="P39" s="121"/>
      <c r="Q39" s="131"/>
      <c r="R39" s="159" t="s">
        <v>250</v>
      </c>
      <c r="S39" s="184"/>
      <c r="T39" s="185"/>
      <c r="U39" s="191"/>
      <c r="V39" s="121"/>
      <c r="W39" s="65" t="s">
        <v>521</v>
      </c>
      <c r="X39" s="125" t="s">
        <v>522</v>
      </c>
      <c r="Y39" s="198" t="s">
        <v>502</v>
      </c>
      <c r="Z39" s="185"/>
      <c r="AA39" s="188"/>
      <c r="AB39" s="195"/>
      <c r="AC39" s="131"/>
      <c r="AD39" s="159"/>
      <c r="AE39" s="184"/>
      <c r="AF39" s="185"/>
      <c r="AG39" s="192"/>
      <c r="AH39" s="158"/>
      <c r="AI39" s="131"/>
      <c r="AJ39" s="131"/>
      <c r="AK39" s="184"/>
      <c r="AL39" s="185"/>
      <c r="AM39" s="193"/>
      <c r="AP39" s="229"/>
      <c r="AQ39" s="229"/>
      <c r="AR39" s="229"/>
      <c r="AS39" s="267"/>
    </row>
    <row r="40" spans="1:45" ht="16.7" customHeight="1">
      <c r="B40" s="123"/>
      <c r="D40" s="195"/>
      <c r="E40" s="125"/>
      <c r="F40" s="125" t="s">
        <v>250</v>
      </c>
      <c r="G40" s="184"/>
      <c r="H40" s="185"/>
      <c r="I40" s="191"/>
      <c r="J40" s="121"/>
      <c r="K40" s="131"/>
      <c r="L40" s="159" t="s">
        <v>250</v>
      </c>
      <c r="M40" s="184"/>
      <c r="N40" s="185"/>
      <c r="O40" s="191"/>
      <c r="P40" s="121"/>
      <c r="Q40" s="131"/>
      <c r="R40" s="159" t="s">
        <v>250</v>
      </c>
      <c r="S40" s="184"/>
      <c r="T40" s="185"/>
      <c r="U40" s="191"/>
      <c r="V40" s="121"/>
      <c r="W40" s="65" t="s">
        <v>523</v>
      </c>
      <c r="X40" s="125" t="s">
        <v>524</v>
      </c>
      <c r="Y40" s="198" t="s">
        <v>502</v>
      </c>
      <c r="Z40" s="185"/>
      <c r="AA40" s="188"/>
      <c r="AB40" s="195"/>
      <c r="AC40" s="131"/>
      <c r="AD40" s="131"/>
      <c r="AE40" s="184"/>
      <c r="AF40" s="185"/>
      <c r="AG40" s="192"/>
      <c r="AH40" s="158"/>
      <c r="AI40" s="131"/>
      <c r="AJ40" s="131"/>
      <c r="AK40" s="184"/>
      <c r="AL40" s="185"/>
      <c r="AM40" s="193"/>
      <c r="AP40" s="229"/>
      <c r="AQ40" s="229"/>
      <c r="AR40" s="229"/>
      <c r="AS40" s="225"/>
    </row>
    <row r="41" spans="1:45" ht="16.7" customHeight="1">
      <c r="B41" s="123"/>
      <c r="D41" s="195"/>
      <c r="E41" s="125"/>
      <c r="F41" s="125" t="s">
        <v>250</v>
      </c>
      <c r="G41" s="184"/>
      <c r="H41" s="185"/>
      <c r="I41" s="191"/>
      <c r="J41" s="121"/>
      <c r="K41" s="131"/>
      <c r="L41" s="159" t="s">
        <v>250</v>
      </c>
      <c r="M41" s="184"/>
      <c r="N41" s="185"/>
      <c r="O41" s="191"/>
      <c r="P41" s="121"/>
      <c r="Q41" s="131"/>
      <c r="R41" s="159" t="s">
        <v>250</v>
      </c>
      <c r="S41" s="184"/>
      <c r="T41" s="185"/>
      <c r="U41" s="191"/>
      <c r="V41" s="121"/>
      <c r="W41" s="65" t="s">
        <v>525</v>
      </c>
      <c r="X41" s="125" t="s">
        <v>526</v>
      </c>
      <c r="Y41" s="198" t="s">
        <v>502</v>
      </c>
      <c r="Z41" s="185"/>
      <c r="AA41" s="188"/>
      <c r="AB41" s="195"/>
      <c r="AC41" s="131"/>
      <c r="AD41" s="131"/>
      <c r="AE41" s="184"/>
      <c r="AF41" s="185"/>
      <c r="AG41" s="192"/>
      <c r="AH41" s="158"/>
      <c r="AI41" s="131"/>
      <c r="AJ41" s="131"/>
      <c r="AK41" s="184"/>
      <c r="AL41" s="185"/>
      <c r="AM41" s="193"/>
      <c r="AP41" s="229"/>
      <c r="AQ41" s="229"/>
      <c r="AR41" s="229"/>
      <c r="AS41" s="229"/>
    </row>
    <row r="42" spans="1:45" ht="16.7" customHeight="1" thickBot="1">
      <c r="B42" s="123"/>
      <c r="D42" s="195"/>
      <c r="E42" s="125"/>
      <c r="F42" s="125" t="s">
        <v>250</v>
      </c>
      <c r="G42" s="184"/>
      <c r="H42" s="185"/>
      <c r="I42" s="191"/>
      <c r="J42" s="121"/>
      <c r="K42" s="131"/>
      <c r="L42" s="159" t="s">
        <v>250</v>
      </c>
      <c r="M42" s="184"/>
      <c r="N42" s="185"/>
      <c r="O42" s="191"/>
      <c r="P42" s="121"/>
      <c r="Q42" s="131"/>
      <c r="R42" s="159" t="s">
        <v>250</v>
      </c>
      <c r="S42" s="184"/>
      <c r="T42" s="185"/>
      <c r="U42" s="191"/>
      <c r="V42" s="121"/>
      <c r="W42" s="65" t="s">
        <v>527</v>
      </c>
      <c r="X42" s="125" t="s">
        <v>528</v>
      </c>
      <c r="Y42" s="198" t="s">
        <v>417</v>
      </c>
      <c r="Z42" s="185"/>
      <c r="AA42" s="188"/>
      <c r="AB42" s="195"/>
      <c r="AC42" s="131"/>
      <c r="AD42" s="131"/>
      <c r="AE42" s="184"/>
      <c r="AF42" s="185"/>
      <c r="AG42" s="192"/>
      <c r="AH42" s="158"/>
      <c r="AI42" s="131"/>
      <c r="AJ42" s="131"/>
      <c r="AK42" s="184"/>
      <c r="AL42" s="185"/>
      <c r="AM42" s="193"/>
      <c r="AP42" s="230"/>
      <c r="AQ42" s="230"/>
      <c r="AR42" s="230"/>
      <c r="AS42" s="230"/>
    </row>
    <row r="43" spans="1:45" ht="16.7" customHeight="1" thickBot="1">
      <c r="B43" s="126" t="s">
        <v>350</v>
      </c>
      <c r="C43" s="127">
        <f>SUM(G43,M43,S43,Y43,AE43,AK43)</f>
        <v>8481</v>
      </c>
      <c r="D43" s="165"/>
      <c r="E43" s="202"/>
      <c r="F43" s="202" t="s">
        <v>250</v>
      </c>
      <c r="G43" s="203">
        <f>SUM(G34:G42)</f>
        <v>0</v>
      </c>
      <c r="H43" s="203"/>
      <c r="I43" s="205"/>
      <c r="J43" s="165"/>
      <c r="K43" s="202"/>
      <c r="L43" s="202" t="s">
        <v>250</v>
      </c>
      <c r="M43" s="203">
        <f>SUM(M34:M42)</f>
        <v>0</v>
      </c>
      <c r="N43" s="203"/>
      <c r="O43" s="205"/>
      <c r="P43" s="165"/>
      <c r="Q43" s="202"/>
      <c r="R43" s="202" t="s">
        <v>250</v>
      </c>
      <c r="S43" s="203">
        <f>SUM(S34:S42)</f>
        <v>800</v>
      </c>
      <c r="T43" s="203"/>
      <c r="U43" s="205"/>
      <c r="V43" s="165"/>
      <c r="W43" s="202"/>
      <c r="X43" s="202" t="s">
        <v>250</v>
      </c>
      <c r="Y43" s="203">
        <f>SUM(Y34:Y42)</f>
        <v>7681</v>
      </c>
      <c r="Z43" s="203"/>
      <c r="AA43" s="205"/>
      <c r="AB43" s="165"/>
      <c r="AC43" s="202"/>
      <c r="AD43" s="202"/>
      <c r="AE43" s="203">
        <f>SUM(AE34:AE42)</f>
        <v>0</v>
      </c>
      <c r="AF43" s="203"/>
      <c r="AG43" s="206"/>
      <c r="AH43" s="170"/>
      <c r="AI43" s="202"/>
      <c r="AJ43" s="202"/>
      <c r="AK43" s="203">
        <f>SUM(AK34:AK42)</f>
        <v>0</v>
      </c>
      <c r="AL43" s="203"/>
      <c r="AM43" s="214"/>
      <c r="AP43" s="228">
        <f>SUM(AP34:AP42)</f>
        <v>0</v>
      </c>
      <c r="AQ43" s="228">
        <f t="shared" ref="AQ43:AR43" si="7">SUM(AQ34:AQ42)</f>
        <v>0</v>
      </c>
      <c r="AR43" s="228">
        <f t="shared" si="7"/>
        <v>0</v>
      </c>
      <c r="AS43" s="228">
        <f>SUM(AS34:AS42)</f>
        <v>0</v>
      </c>
    </row>
    <row r="44" spans="1:45" ht="16.7" customHeight="1" thickBot="1">
      <c r="B44" s="129" t="s">
        <v>351</v>
      </c>
      <c r="C44" s="130">
        <f>SUM(H44,N44,T44,Z44,AF44,AL44)</f>
        <v>0</v>
      </c>
      <c r="D44" s="171"/>
      <c r="E44" s="208"/>
      <c r="F44" s="208" t="s">
        <v>250</v>
      </c>
      <c r="G44" s="233">
        <f>+AP43</f>
        <v>0</v>
      </c>
      <c r="H44" s="209">
        <f>SUM(H34:H42)</f>
        <v>0</v>
      </c>
      <c r="I44" s="211"/>
      <c r="J44" s="171"/>
      <c r="K44" s="208"/>
      <c r="L44" s="208" t="s">
        <v>250</v>
      </c>
      <c r="M44" s="233">
        <f>+AQ43</f>
        <v>0</v>
      </c>
      <c r="N44" s="209">
        <f>SUM(N34:N42)</f>
        <v>0</v>
      </c>
      <c r="O44" s="211"/>
      <c r="P44" s="171"/>
      <c r="Q44" s="208"/>
      <c r="R44" s="208" t="s">
        <v>250</v>
      </c>
      <c r="S44" s="233">
        <f>+AR43</f>
        <v>0</v>
      </c>
      <c r="T44" s="209">
        <f>SUM(T34:T42)</f>
        <v>0</v>
      </c>
      <c r="U44" s="211"/>
      <c r="V44" s="171"/>
      <c r="W44" s="208"/>
      <c r="X44" s="208" t="s">
        <v>250</v>
      </c>
      <c r="Y44" s="232">
        <f>+AS43</f>
        <v>0</v>
      </c>
      <c r="Z44" s="209">
        <f>SUM(Z34:Z42)</f>
        <v>0</v>
      </c>
      <c r="AA44" s="211"/>
      <c r="AB44" s="171"/>
      <c r="AC44" s="208"/>
      <c r="AD44" s="208"/>
      <c r="AE44" s="209"/>
      <c r="AF44" s="209">
        <f>SUM(AF34:AF42)</f>
        <v>0</v>
      </c>
      <c r="AG44" s="212"/>
      <c r="AH44" s="173"/>
      <c r="AI44" s="208"/>
      <c r="AJ44" s="208"/>
      <c r="AK44" s="209"/>
      <c r="AL44" s="209">
        <f>SUM(AL34:AL42)</f>
        <v>0</v>
      </c>
      <c r="AM44" s="215"/>
    </row>
    <row r="45" spans="1:45" ht="16.7" customHeight="1">
      <c r="B45" s="119" t="s">
        <v>529</v>
      </c>
      <c r="D45" s="195"/>
      <c r="E45" s="65"/>
      <c r="F45" s="125"/>
      <c r="G45" s="198"/>
      <c r="H45" s="185"/>
      <c r="I45" s="190"/>
      <c r="J45" s="121" t="s">
        <v>418</v>
      </c>
      <c r="K45" s="65" t="s">
        <v>530</v>
      </c>
      <c r="L45" s="125" t="s">
        <v>531</v>
      </c>
      <c r="M45" s="184">
        <v>56</v>
      </c>
      <c r="N45" s="185"/>
      <c r="O45" s="190"/>
      <c r="P45" s="121" t="s">
        <v>418</v>
      </c>
      <c r="Q45" s="65" t="s">
        <v>532</v>
      </c>
      <c r="R45" s="125" t="s">
        <v>533</v>
      </c>
      <c r="S45" s="184">
        <v>130</v>
      </c>
      <c r="T45" s="185"/>
      <c r="U45" s="190"/>
      <c r="V45" s="121" t="s">
        <v>216</v>
      </c>
      <c r="W45" s="65" t="s">
        <v>534</v>
      </c>
      <c r="X45" s="125" t="s">
        <v>535</v>
      </c>
      <c r="Y45" s="184">
        <v>1764</v>
      </c>
      <c r="Z45" s="185"/>
      <c r="AA45" s="188"/>
      <c r="AB45" s="121"/>
      <c r="AC45" s="131"/>
      <c r="AD45" s="159"/>
      <c r="AE45" s="184"/>
      <c r="AF45" s="185"/>
      <c r="AG45" s="192"/>
      <c r="AH45" s="195"/>
      <c r="AI45" s="131"/>
      <c r="AJ45" s="131"/>
      <c r="AK45" s="184"/>
      <c r="AL45" s="185"/>
      <c r="AM45" s="193"/>
      <c r="AP45" s="229"/>
      <c r="AQ45" s="225">
        <f>IF(N45&gt;0,1,0)</f>
        <v>0</v>
      </c>
      <c r="AR45" s="225">
        <f>IF(T45&gt;0,1,0)</f>
        <v>0</v>
      </c>
      <c r="AS45" s="225">
        <f>IF(Z45&gt;0,1,0)</f>
        <v>0</v>
      </c>
    </row>
    <row r="46" spans="1:45" ht="16.7" customHeight="1">
      <c r="B46" s="119">
        <v>45209</v>
      </c>
      <c r="D46" s="195"/>
      <c r="E46" s="65"/>
      <c r="F46" s="125"/>
      <c r="G46" s="198"/>
      <c r="H46" s="185"/>
      <c r="I46" s="190"/>
      <c r="J46" s="121"/>
      <c r="K46" s="131"/>
      <c r="L46" s="159"/>
      <c r="M46" s="184"/>
      <c r="N46" s="185"/>
      <c r="O46" s="190"/>
      <c r="P46" s="121"/>
      <c r="Q46" s="131"/>
      <c r="R46" s="159" t="s">
        <v>250</v>
      </c>
      <c r="S46" s="184"/>
      <c r="T46" s="185"/>
      <c r="U46" s="190"/>
      <c r="V46" s="121" t="s">
        <v>216</v>
      </c>
      <c r="W46" s="65" t="s">
        <v>536</v>
      </c>
      <c r="X46" s="125" t="s">
        <v>537</v>
      </c>
      <c r="Y46" s="184">
        <v>869</v>
      </c>
      <c r="Z46" s="185"/>
      <c r="AA46" s="192"/>
      <c r="AB46" s="121"/>
      <c r="AC46" s="131"/>
      <c r="AD46" s="159"/>
      <c r="AE46" s="184"/>
      <c r="AF46" s="185"/>
      <c r="AG46" s="192"/>
      <c r="AH46" s="195"/>
      <c r="AI46" s="131"/>
      <c r="AJ46" s="131"/>
      <c r="AK46" s="184"/>
      <c r="AL46" s="185"/>
      <c r="AM46" s="193"/>
      <c r="AP46" s="229"/>
      <c r="AQ46" s="229"/>
      <c r="AR46" s="229"/>
      <c r="AS46" s="225">
        <f t="shared" ref="AS46:AS47" si="8">IF(Z46&gt;0,1,0)</f>
        <v>0</v>
      </c>
    </row>
    <row r="47" spans="1:45" ht="16.7" customHeight="1">
      <c r="B47" s="123"/>
      <c r="D47" s="195"/>
      <c r="E47" s="125"/>
      <c r="F47" s="125"/>
      <c r="G47" s="184"/>
      <c r="H47" s="185"/>
      <c r="I47" s="190"/>
      <c r="J47" s="195"/>
      <c r="K47" s="131"/>
      <c r="L47" s="131"/>
      <c r="M47" s="184"/>
      <c r="N47" s="185"/>
      <c r="O47" s="190"/>
      <c r="P47" s="121"/>
      <c r="Q47" s="131"/>
      <c r="R47" s="159" t="s">
        <v>250</v>
      </c>
      <c r="S47" s="184"/>
      <c r="T47" s="185"/>
      <c r="U47" s="190"/>
      <c r="V47" s="121" t="s">
        <v>216</v>
      </c>
      <c r="W47" s="65" t="s">
        <v>538</v>
      </c>
      <c r="X47" s="125" t="s">
        <v>539</v>
      </c>
      <c r="Y47" s="184">
        <v>890</v>
      </c>
      <c r="Z47" s="185"/>
      <c r="AA47" s="192"/>
      <c r="AB47" s="195"/>
      <c r="AC47" s="131"/>
      <c r="AD47" s="131"/>
      <c r="AE47" s="184"/>
      <c r="AF47" s="185"/>
      <c r="AG47" s="192"/>
      <c r="AH47" s="195"/>
      <c r="AI47" s="131"/>
      <c r="AJ47" s="131"/>
      <c r="AK47" s="184"/>
      <c r="AL47" s="185"/>
      <c r="AM47" s="193"/>
      <c r="AP47" s="229"/>
      <c r="AQ47" s="229"/>
      <c r="AR47" s="229"/>
      <c r="AS47" s="225">
        <f t="shared" si="8"/>
        <v>0</v>
      </c>
    </row>
    <row r="48" spans="1:45" ht="16.7" customHeight="1">
      <c r="B48" s="123"/>
      <c r="D48" s="195"/>
      <c r="E48" s="125"/>
      <c r="F48" s="125" t="s">
        <v>250</v>
      </c>
      <c r="G48" s="184"/>
      <c r="H48" s="185"/>
      <c r="I48" s="190"/>
      <c r="J48" s="195"/>
      <c r="K48" s="131"/>
      <c r="L48" s="131"/>
      <c r="M48" s="184"/>
      <c r="N48" s="185"/>
      <c r="O48" s="190"/>
      <c r="P48" s="121"/>
      <c r="Q48" s="131"/>
      <c r="R48" s="159" t="s">
        <v>250</v>
      </c>
      <c r="S48" s="184"/>
      <c r="T48" s="185"/>
      <c r="U48" s="190"/>
      <c r="V48" s="121"/>
      <c r="W48" s="65"/>
      <c r="X48" s="160" t="s">
        <v>250</v>
      </c>
      <c r="Y48" s="217"/>
      <c r="Z48" s="185"/>
      <c r="AA48" s="192"/>
      <c r="AB48" s="195"/>
      <c r="AC48" s="131"/>
      <c r="AD48" s="131"/>
      <c r="AE48" s="184"/>
      <c r="AF48" s="185"/>
      <c r="AG48" s="192"/>
      <c r="AH48" s="195"/>
      <c r="AI48" s="131"/>
      <c r="AJ48" s="131"/>
      <c r="AK48" s="184"/>
      <c r="AL48" s="185"/>
      <c r="AM48" s="193"/>
      <c r="AP48" s="229"/>
      <c r="AQ48" s="229"/>
      <c r="AR48" s="229"/>
      <c r="AS48" s="229"/>
    </row>
    <row r="49" spans="2:45" ht="16.7" customHeight="1" thickBot="1">
      <c r="B49" s="123"/>
      <c r="D49" s="195"/>
      <c r="E49" s="125"/>
      <c r="F49" s="125" t="s">
        <v>250</v>
      </c>
      <c r="G49" s="184"/>
      <c r="H49" s="185"/>
      <c r="I49" s="190"/>
      <c r="J49" s="195"/>
      <c r="K49" s="131"/>
      <c r="L49" s="131"/>
      <c r="M49" s="184"/>
      <c r="N49" s="185"/>
      <c r="O49" s="190"/>
      <c r="P49" s="121"/>
      <c r="Q49" s="131"/>
      <c r="R49" s="159" t="s">
        <v>250</v>
      </c>
      <c r="S49" s="184"/>
      <c r="T49" s="185"/>
      <c r="U49" s="190"/>
      <c r="V49" s="121"/>
      <c r="W49" s="65"/>
      <c r="X49" s="160" t="s">
        <v>250</v>
      </c>
      <c r="Y49" s="217"/>
      <c r="Z49" s="185"/>
      <c r="AA49" s="192"/>
      <c r="AB49" s="195"/>
      <c r="AC49" s="131"/>
      <c r="AD49" s="131"/>
      <c r="AE49" s="184"/>
      <c r="AF49" s="185"/>
      <c r="AG49" s="192"/>
      <c r="AH49" s="195"/>
      <c r="AI49" s="131"/>
      <c r="AJ49" s="131"/>
      <c r="AK49" s="184"/>
      <c r="AL49" s="185"/>
      <c r="AM49" s="193"/>
      <c r="AP49" s="230"/>
      <c r="AQ49" s="230"/>
      <c r="AR49" s="230"/>
      <c r="AS49" s="230"/>
    </row>
    <row r="50" spans="2:45" ht="15.75" customHeight="1" thickBot="1">
      <c r="B50" s="126" t="s">
        <v>350</v>
      </c>
      <c r="C50" s="127">
        <f>SUM(G50,M50,S50,Y50,AE50,AK50)</f>
        <v>3709</v>
      </c>
      <c r="D50" s="165"/>
      <c r="E50" s="202"/>
      <c r="F50" s="202" t="s">
        <v>250</v>
      </c>
      <c r="G50" s="203">
        <f>SUM(G45:G49)</f>
        <v>0</v>
      </c>
      <c r="H50" s="203"/>
      <c r="I50" s="205"/>
      <c r="J50" s="165"/>
      <c r="K50" s="202"/>
      <c r="L50" s="202"/>
      <c r="M50" s="203">
        <f>SUM(M45:M49)</f>
        <v>56</v>
      </c>
      <c r="N50" s="203"/>
      <c r="O50" s="205"/>
      <c r="P50" s="165"/>
      <c r="Q50" s="202"/>
      <c r="R50" s="202" t="s">
        <v>250</v>
      </c>
      <c r="S50" s="203">
        <f>SUM(S45:S49)</f>
        <v>130</v>
      </c>
      <c r="T50" s="203"/>
      <c r="U50" s="205"/>
      <c r="V50" s="165"/>
      <c r="W50" s="202"/>
      <c r="X50" s="202" t="s">
        <v>250</v>
      </c>
      <c r="Y50" s="203">
        <f>SUM(Y45:Y49)</f>
        <v>3523</v>
      </c>
      <c r="Z50" s="203"/>
      <c r="AA50" s="205"/>
      <c r="AB50" s="165"/>
      <c r="AC50" s="202"/>
      <c r="AD50" s="202"/>
      <c r="AE50" s="203">
        <f>SUM(AE45:AE49)</f>
        <v>0</v>
      </c>
      <c r="AF50" s="203"/>
      <c r="AG50" s="206"/>
      <c r="AH50" s="170"/>
      <c r="AI50" s="202"/>
      <c r="AJ50" s="202"/>
      <c r="AK50" s="203">
        <f>SUM(AK45:AK49)</f>
        <v>0</v>
      </c>
      <c r="AL50" s="203"/>
      <c r="AM50" s="214"/>
      <c r="AP50" s="228">
        <f>SUM(AP45:AP49)</f>
        <v>0</v>
      </c>
      <c r="AQ50" s="228">
        <f t="shared" ref="AQ50:AS50" si="9">SUM(AQ45:AQ49)</f>
        <v>0</v>
      </c>
      <c r="AR50" s="228">
        <f t="shared" si="9"/>
        <v>0</v>
      </c>
      <c r="AS50" s="228">
        <f t="shared" si="9"/>
        <v>0</v>
      </c>
    </row>
    <row r="51" spans="2:45" ht="15.75" customHeight="1" thickBot="1">
      <c r="B51" s="129" t="s">
        <v>351</v>
      </c>
      <c r="C51" s="130">
        <f>SUM(H51,N51,T51,Z51,AF51,AL51)</f>
        <v>0</v>
      </c>
      <c r="D51" s="171"/>
      <c r="E51" s="208"/>
      <c r="F51" s="208" t="s">
        <v>250</v>
      </c>
      <c r="G51" s="209"/>
      <c r="H51" s="209">
        <f>SUM(H45:H49)</f>
        <v>0</v>
      </c>
      <c r="I51" s="211"/>
      <c r="J51" s="171"/>
      <c r="K51" s="208"/>
      <c r="L51" s="208"/>
      <c r="M51" s="233">
        <f>+AQ50</f>
        <v>0</v>
      </c>
      <c r="N51" s="209">
        <f>SUM(N45:N49)</f>
        <v>0</v>
      </c>
      <c r="O51" s="211"/>
      <c r="P51" s="171"/>
      <c r="Q51" s="208"/>
      <c r="R51" s="208" t="s">
        <v>250</v>
      </c>
      <c r="S51" s="233">
        <f>+AR50</f>
        <v>0</v>
      </c>
      <c r="T51" s="209">
        <f>SUM(T45:T49)</f>
        <v>0</v>
      </c>
      <c r="U51" s="211"/>
      <c r="V51" s="171"/>
      <c r="W51" s="208"/>
      <c r="X51" s="208" t="s">
        <v>250</v>
      </c>
      <c r="Y51" s="232">
        <f>+AS50</f>
        <v>0</v>
      </c>
      <c r="Z51" s="209">
        <f>SUM(Z45:Z49)</f>
        <v>0</v>
      </c>
      <c r="AA51" s="211"/>
      <c r="AB51" s="171"/>
      <c r="AC51" s="208"/>
      <c r="AD51" s="208"/>
      <c r="AE51" s="209"/>
      <c r="AF51" s="209">
        <f>SUM(AF45:AF49)</f>
        <v>0</v>
      </c>
      <c r="AG51" s="212"/>
      <c r="AH51" s="173"/>
      <c r="AI51" s="208"/>
      <c r="AJ51" s="208"/>
      <c r="AK51" s="209"/>
      <c r="AL51" s="209">
        <f>SUM(AL45:AL49)</f>
        <v>0</v>
      </c>
      <c r="AM51" s="215"/>
    </row>
    <row r="52" spans="2:45" ht="16.7" customHeight="1">
      <c r="B52" s="119" t="s">
        <v>540</v>
      </c>
      <c r="D52" s="121"/>
      <c r="E52" s="125"/>
      <c r="F52" s="125" t="s">
        <v>250</v>
      </c>
      <c r="G52" s="184"/>
      <c r="H52" s="185"/>
      <c r="I52" s="190"/>
      <c r="J52" s="121"/>
      <c r="K52" s="131"/>
      <c r="L52" s="159"/>
      <c r="M52" s="184"/>
      <c r="N52" s="185"/>
      <c r="O52" s="190"/>
      <c r="P52" s="121" t="s">
        <v>418</v>
      </c>
      <c r="Q52" s="65" t="s">
        <v>541</v>
      </c>
      <c r="R52" s="160" t="s">
        <v>542</v>
      </c>
      <c r="S52" s="217">
        <v>60</v>
      </c>
      <c r="T52" s="185"/>
      <c r="U52" s="190"/>
      <c r="V52" s="121" t="s">
        <v>216</v>
      </c>
      <c r="W52" s="65" t="s">
        <v>543</v>
      </c>
      <c r="X52" s="160" t="s">
        <v>544</v>
      </c>
      <c r="Y52" s="217">
        <v>1540</v>
      </c>
      <c r="Z52" s="185"/>
      <c r="AA52" s="192"/>
      <c r="AB52" s="121"/>
      <c r="AC52" s="131"/>
      <c r="AD52" s="159"/>
      <c r="AE52" s="184"/>
      <c r="AF52" s="185"/>
      <c r="AG52" s="192"/>
      <c r="AH52" s="195"/>
      <c r="AI52" s="131"/>
      <c r="AJ52" s="131"/>
      <c r="AK52" s="184"/>
      <c r="AL52" s="185"/>
      <c r="AM52" s="193"/>
      <c r="AP52" s="229"/>
      <c r="AQ52" s="225"/>
      <c r="AR52" s="225">
        <f>IF(T52&gt;0,1,0)</f>
        <v>0</v>
      </c>
      <c r="AS52" s="225">
        <f>IF(Z52&gt;0,1,0)</f>
        <v>0</v>
      </c>
    </row>
    <row r="53" spans="2:45" ht="16.7" customHeight="1">
      <c r="B53" s="119">
        <v>45360</v>
      </c>
      <c r="D53" s="121"/>
      <c r="E53" s="125"/>
      <c r="F53" s="125" t="s">
        <v>250</v>
      </c>
      <c r="G53" s="184"/>
      <c r="H53" s="185"/>
      <c r="I53" s="190"/>
      <c r="J53" s="121"/>
      <c r="K53" s="131"/>
      <c r="L53" s="159"/>
      <c r="M53" s="184"/>
      <c r="N53" s="185"/>
      <c r="O53" s="190"/>
      <c r="P53" s="121"/>
      <c r="Q53" s="131"/>
      <c r="R53" s="159" t="s">
        <v>250</v>
      </c>
      <c r="S53" s="184"/>
      <c r="T53" s="185"/>
      <c r="U53" s="190"/>
      <c r="V53" s="121"/>
      <c r="W53" s="131"/>
      <c r="X53" s="159"/>
      <c r="Y53" s="184"/>
      <c r="Z53" s="185"/>
      <c r="AA53" s="192"/>
      <c r="AB53" s="121"/>
      <c r="AC53" s="131"/>
      <c r="AD53" s="159"/>
      <c r="AE53" s="184"/>
      <c r="AF53" s="185"/>
      <c r="AG53" s="192"/>
      <c r="AH53" s="195"/>
      <c r="AI53" s="131"/>
      <c r="AJ53" s="131"/>
      <c r="AK53" s="184"/>
      <c r="AL53" s="185"/>
      <c r="AM53" s="193"/>
      <c r="AP53" s="229"/>
      <c r="AQ53" s="229"/>
      <c r="AR53" s="229"/>
      <c r="AS53" s="229"/>
    </row>
    <row r="54" spans="2:45" ht="16.7" customHeight="1" thickBot="1">
      <c r="B54" s="123"/>
      <c r="D54" s="121"/>
      <c r="E54" s="125"/>
      <c r="F54" s="125" t="s">
        <v>250</v>
      </c>
      <c r="G54" s="184"/>
      <c r="H54" s="185"/>
      <c r="I54" s="190"/>
      <c r="J54" s="121"/>
      <c r="K54" s="131"/>
      <c r="L54" s="159"/>
      <c r="M54" s="184"/>
      <c r="N54" s="185"/>
      <c r="O54" s="190"/>
      <c r="P54" s="121"/>
      <c r="Q54" s="131"/>
      <c r="R54" s="159" t="s">
        <v>250</v>
      </c>
      <c r="S54" s="184"/>
      <c r="T54" s="185"/>
      <c r="U54" s="190"/>
      <c r="V54" s="121"/>
      <c r="W54" s="131"/>
      <c r="X54" s="159"/>
      <c r="Y54" s="184"/>
      <c r="Z54" s="185"/>
      <c r="AA54" s="192"/>
      <c r="AB54" s="121"/>
      <c r="AC54" s="131"/>
      <c r="AD54" s="159"/>
      <c r="AE54" s="184"/>
      <c r="AF54" s="185"/>
      <c r="AG54" s="192"/>
      <c r="AH54" s="195"/>
      <c r="AI54" s="131"/>
      <c r="AJ54" s="131"/>
      <c r="AK54" s="184"/>
      <c r="AL54" s="185"/>
      <c r="AM54" s="193"/>
      <c r="AP54" s="230"/>
      <c r="AQ54" s="230"/>
      <c r="AR54" s="230"/>
      <c r="AS54" s="230"/>
    </row>
    <row r="55" spans="2:45" ht="15.75" customHeight="1" thickBot="1">
      <c r="B55" s="126" t="s">
        <v>350</v>
      </c>
      <c r="C55" s="127">
        <f>SUM(G55,M55,S55,Y55,AE55,AK55)</f>
        <v>1600</v>
      </c>
      <c r="D55" s="170"/>
      <c r="E55" s="202"/>
      <c r="F55" s="202" t="s">
        <v>250</v>
      </c>
      <c r="G55" s="203">
        <f>SUM(G52:G54)</f>
        <v>0</v>
      </c>
      <c r="H55" s="203"/>
      <c r="I55" s="167"/>
      <c r="J55" s="170"/>
      <c r="K55" s="202"/>
      <c r="L55" s="202"/>
      <c r="M55" s="203">
        <f>SUM(M52:M54)</f>
        <v>0</v>
      </c>
      <c r="N55" s="203"/>
      <c r="O55" s="167"/>
      <c r="P55" s="170"/>
      <c r="Q55" s="202"/>
      <c r="R55" s="202" t="s">
        <v>250</v>
      </c>
      <c r="S55" s="203">
        <f>SUM(S52:S54)</f>
        <v>60</v>
      </c>
      <c r="T55" s="203"/>
      <c r="U55" s="167"/>
      <c r="V55" s="170"/>
      <c r="W55" s="202"/>
      <c r="X55" s="202"/>
      <c r="Y55" s="203">
        <f>SUM(Y52:Y54)</f>
        <v>1540</v>
      </c>
      <c r="Z55" s="203"/>
      <c r="AA55" s="167"/>
      <c r="AB55" s="170"/>
      <c r="AC55" s="202"/>
      <c r="AD55" s="202"/>
      <c r="AE55" s="203">
        <f>SUM(AE52:AE54)</f>
        <v>0</v>
      </c>
      <c r="AF55" s="203"/>
      <c r="AG55" s="169"/>
      <c r="AH55" s="170"/>
      <c r="AI55" s="202"/>
      <c r="AJ55" s="202"/>
      <c r="AK55" s="203">
        <f>SUM(AK52:AK54)</f>
        <v>0</v>
      </c>
      <c r="AL55" s="203"/>
      <c r="AM55" s="128"/>
      <c r="AP55" s="228">
        <f>SUM(AP52:AP54)</f>
        <v>0</v>
      </c>
      <c r="AQ55" s="228">
        <f t="shared" ref="AQ55:AS55" si="10">SUM(AQ52:AQ54)</f>
        <v>0</v>
      </c>
      <c r="AR55" s="228">
        <f t="shared" si="10"/>
        <v>0</v>
      </c>
      <c r="AS55" s="228">
        <f t="shared" si="10"/>
        <v>0</v>
      </c>
    </row>
    <row r="56" spans="2:45" ht="15.75" customHeight="1" thickBot="1">
      <c r="B56" s="135" t="s">
        <v>351</v>
      </c>
      <c r="C56" s="136">
        <f>SUM(H56,N56,T56,Z56,AF56,AL56)</f>
        <v>0</v>
      </c>
      <c r="D56" s="175"/>
      <c r="E56" s="242"/>
      <c r="F56" s="242" t="s">
        <v>250</v>
      </c>
      <c r="G56" s="209"/>
      <c r="H56" s="209">
        <f>SUM(H52:H54)</f>
        <v>0</v>
      </c>
      <c r="I56" s="177"/>
      <c r="J56" s="175"/>
      <c r="K56" s="242"/>
      <c r="L56" s="242"/>
      <c r="M56" s="209"/>
      <c r="N56" s="209">
        <f>SUM(N52:N54)</f>
        <v>0</v>
      </c>
      <c r="O56" s="177"/>
      <c r="P56" s="175"/>
      <c r="Q56" s="242"/>
      <c r="R56" s="242" t="s">
        <v>250</v>
      </c>
      <c r="S56" s="233">
        <f>+AR55</f>
        <v>0</v>
      </c>
      <c r="T56" s="209">
        <f>SUM(T52:T54)</f>
        <v>0</v>
      </c>
      <c r="U56" s="177"/>
      <c r="V56" s="175"/>
      <c r="W56" s="242"/>
      <c r="X56" s="242"/>
      <c r="Y56" s="232">
        <f>+AS55</f>
        <v>0</v>
      </c>
      <c r="Z56" s="209">
        <f>SUM(Z52:Z54)</f>
        <v>0</v>
      </c>
      <c r="AA56" s="177"/>
      <c r="AB56" s="175"/>
      <c r="AC56" s="242"/>
      <c r="AD56" s="242"/>
      <c r="AE56" s="209"/>
      <c r="AF56" s="209">
        <f>SUM(AF52:AF54)</f>
        <v>0</v>
      </c>
      <c r="AG56" s="179"/>
      <c r="AH56" s="175"/>
      <c r="AI56" s="242"/>
      <c r="AJ56" s="242"/>
      <c r="AK56" s="209"/>
      <c r="AL56" s="209">
        <f>SUM(AL52:AL54)</f>
        <v>0</v>
      </c>
      <c r="AM56" s="137"/>
    </row>
    <row r="57" spans="2:45" s="146" customFormat="1" ht="15.75" customHeight="1" thickTop="1" thickBot="1">
      <c r="B57" s="138" t="s">
        <v>397</v>
      </c>
      <c r="C57" s="139">
        <f>SUM(H57,N57,T57,Z57,AF57,AL57)</f>
        <v>0</v>
      </c>
      <c r="D57" s="140"/>
      <c r="E57" s="243"/>
      <c r="F57" s="243" t="s">
        <v>250</v>
      </c>
      <c r="G57" s="244">
        <f>SUM(G55,G50,G43,G32,G26)</f>
        <v>0</v>
      </c>
      <c r="H57" s="244">
        <f>SUM(H56,H51,H44,H33,H27)</f>
        <v>0</v>
      </c>
      <c r="I57" s="142"/>
      <c r="J57" s="140"/>
      <c r="K57" s="243"/>
      <c r="L57" s="243"/>
      <c r="M57" s="244">
        <f>SUM(M55,M50,M43,M32,M26)</f>
        <v>2514</v>
      </c>
      <c r="N57" s="244">
        <f>SUM(N56,N51,N44,N33,N27)</f>
        <v>0</v>
      </c>
      <c r="O57" s="142"/>
      <c r="P57" s="140"/>
      <c r="Q57" s="243"/>
      <c r="R57" s="243" t="s">
        <v>250</v>
      </c>
      <c r="S57" s="244">
        <f>SUM(S55,S50,S43,S32,S26)</f>
        <v>5250</v>
      </c>
      <c r="T57" s="244">
        <f>SUM(T56,T51,T44,T33,T27)</f>
        <v>0</v>
      </c>
      <c r="U57" s="142"/>
      <c r="V57" s="140"/>
      <c r="W57" s="243"/>
      <c r="X57" s="243"/>
      <c r="Y57" s="244">
        <f>SUM(Y55,Y50,Y43,Y32,Y26)</f>
        <v>38407</v>
      </c>
      <c r="Z57" s="244">
        <f>SUM(Z56,Z51,Z44,Z33,Z27)</f>
        <v>0</v>
      </c>
      <c r="AA57" s="142"/>
      <c r="AB57" s="140"/>
      <c r="AC57" s="243"/>
      <c r="AD57" s="243"/>
      <c r="AE57" s="244">
        <f>SUM(AE26,AE32)</f>
        <v>0</v>
      </c>
      <c r="AF57" s="244">
        <f>SUM(AF33,AF27)</f>
        <v>0</v>
      </c>
      <c r="AG57" s="144"/>
      <c r="AH57" s="140"/>
      <c r="AI57" s="243"/>
      <c r="AJ57" s="243"/>
      <c r="AK57" s="244"/>
      <c r="AL57" s="244">
        <f>SUM(AL33)</f>
        <v>0</v>
      </c>
      <c r="AM57" s="145"/>
    </row>
    <row r="58" spans="2:45" ht="15" customHeight="1" thickBot="1">
      <c r="B58" s="147"/>
      <c r="C58" s="148"/>
      <c r="D58" s="148"/>
      <c r="F58" s="78" t="s">
        <v>250</v>
      </c>
      <c r="G58" s="149"/>
      <c r="H58" s="149"/>
      <c r="I58" s="149"/>
      <c r="J58" s="148"/>
      <c r="K58" s="149"/>
      <c r="L58" s="149"/>
      <c r="M58" s="149"/>
      <c r="N58" s="149"/>
      <c r="O58" s="149"/>
      <c r="P58" s="148"/>
      <c r="Q58" s="149"/>
      <c r="R58" s="149" t="s">
        <v>250</v>
      </c>
      <c r="S58" s="149"/>
      <c r="T58" s="149"/>
      <c r="U58" s="149"/>
      <c r="V58" s="148"/>
      <c r="W58" s="149"/>
      <c r="X58" s="149"/>
      <c r="Y58" s="149"/>
      <c r="Z58" s="149"/>
      <c r="AA58" s="149"/>
      <c r="AB58" s="148"/>
      <c r="AC58" s="149"/>
      <c r="AD58" s="149"/>
      <c r="AE58" s="149"/>
      <c r="AF58" s="149"/>
      <c r="AG58" s="149"/>
      <c r="AH58" s="148"/>
      <c r="AI58" s="149"/>
      <c r="AJ58" s="149"/>
      <c r="AK58" s="149"/>
      <c r="AL58" s="149"/>
      <c r="AM58" s="284" t="s">
        <v>545</v>
      </c>
    </row>
    <row r="59" spans="2:45" ht="15" customHeight="1">
      <c r="B59" s="151" t="s">
        <v>399</v>
      </c>
      <c r="C59" s="152"/>
      <c r="D59" s="294"/>
      <c r="E59" s="295"/>
      <c r="F59" s="295"/>
      <c r="G59" s="296"/>
      <c r="H59" s="296"/>
      <c r="I59" s="296"/>
      <c r="J59" s="297"/>
      <c r="K59" s="296"/>
      <c r="L59" s="296"/>
      <c r="M59" s="296"/>
      <c r="N59" s="296"/>
      <c r="O59" s="296"/>
      <c r="P59" s="294"/>
      <c r="Q59" s="295"/>
      <c r="R59" s="295"/>
      <c r="S59" s="296"/>
      <c r="T59" s="296"/>
      <c r="U59" s="296"/>
      <c r="V59" s="297"/>
      <c r="W59" s="296"/>
      <c r="X59" s="296"/>
      <c r="Y59" s="296"/>
      <c r="Z59" s="296"/>
      <c r="AA59" s="298"/>
      <c r="AB59" s="297"/>
      <c r="AC59" s="296"/>
      <c r="AD59" s="296"/>
      <c r="AE59" s="296"/>
      <c r="AF59" s="296"/>
      <c r="AG59" s="296"/>
      <c r="AH59" s="297"/>
      <c r="AI59" s="296"/>
      <c r="AJ59" s="296"/>
      <c r="AK59" s="296"/>
      <c r="AL59" s="296"/>
      <c r="AM59" s="299"/>
    </row>
    <row r="60" spans="2:45" ht="15" customHeight="1">
      <c r="B60" s="153" t="s">
        <v>400</v>
      </c>
      <c r="C60" s="154"/>
      <c r="D60" s="300"/>
      <c r="E60" s="301"/>
      <c r="F60" s="301"/>
      <c r="G60" s="302"/>
      <c r="H60" s="302"/>
      <c r="I60" s="302"/>
      <c r="J60" s="303"/>
      <c r="K60" s="302"/>
      <c r="L60" s="302"/>
      <c r="M60" s="302"/>
      <c r="N60" s="302"/>
      <c r="O60" s="302"/>
      <c r="P60" s="300"/>
      <c r="Q60" s="301"/>
      <c r="R60" s="301"/>
      <c r="S60" s="302"/>
      <c r="T60" s="302"/>
      <c r="U60" s="302"/>
      <c r="V60" s="303"/>
      <c r="W60" s="302"/>
      <c r="X60" s="302"/>
      <c r="Y60" s="302"/>
      <c r="Z60" s="302"/>
      <c r="AA60" s="304"/>
      <c r="AB60" s="303"/>
      <c r="AC60" s="302"/>
      <c r="AD60" s="302"/>
      <c r="AE60" s="302"/>
      <c r="AF60" s="302"/>
      <c r="AG60" s="302"/>
      <c r="AH60" s="303"/>
      <c r="AI60" s="302"/>
      <c r="AJ60" s="302"/>
      <c r="AK60" s="302"/>
      <c r="AL60" s="302"/>
      <c r="AM60" s="305"/>
    </row>
    <row r="61" spans="2:45" ht="15" customHeight="1">
      <c r="B61" s="155"/>
      <c r="C61" s="154"/>
      <c r="D61" s="300"/>
      <c r="E61" s="301"/>
      <c r="F61" s="301"/>
      <c r="G61" s="302"/>
      <c r="H61" s="302"/>
      <c r="I61" s="302"/>
      <c r="J61" s="303"/>
      <c r="K61" s="302"/>
      <c r="L61" s="302"/>
      <c r="M61" s="302"/>
      <c r="N61" s="302"/>
      <c r="O61" s="302"/>
      <c r="P61" s="300"/>
      <c r="Q61" s="301"/>
      <c r="R61" s="301"/>
      <c r="S61" s="302"/>
      <c r="T61" s="302"/>
      <c r="U61" s="302"/>
      <c r="V61" s="303"/>
      <c r="W61" s="302"/>
      <c r="X61" s="302"/>
      <c r="Y61" s="302"/>
      <c r="Z61" s="302"/>
      <c r="AA61" s="304"/>
      <c r="AB61" s="303"/>
      <c r="AC61" s="302"/>
      <c r="AD61" s="302"/>
      <c r="AE61" s="302"/>
      <c r="AF61" s="302"/>
      <c r="AG61" s="302"/>
      <c r="AH61" s="303"/>
      <c r="AI61" s="302"/>
      <c r="AJ61" s="302"/>
      <c r="AK61" s="302"/>
      <c r="AL61" s="302"/>
      <c r="AM61" s="305"/>
    </row>
    <row r="62" spans="2:45" ht="15" customHeight="1">
      <c r="B62" s="155"/>
      <c r="C62" s="154"/>
      <c r="D62" s="300"/>
      <c r="E62" s="301"/>
      <c r="F62" s="301"/>
      <c r="G62" s="302"/>
      <c r="H62" s="302"/>
      <c r="I62" s="302"/>
      <c r="J62" s="303"/>
      <c r="K62" s="302"/>
      <c r="L62" s="302"/>
      <c r="M62" s="302"/>
      <c r="N62" s="302"/>
      <c r="O62" s="302"/>
      <c r="P62" s="300"/>
      <c r="Q62" s="301"/>
      <c r="R62" s="301"/>
      <c r="S62" s="302"/>
      <c r="T62" s="302"/>
      <c r="U62" s="302"/>
      <c r="V62" s="303"/>
      <c r="W62" s="302"/>
      <c r="X62" s="302"/>
      <c r="Y62" s="302"/>
      <c r="Z62" s="302"/>
      <c r="AA62" s="304"/>
      <c r="AB62" s="303"/>
      <c r="AC62" s="302"/>
      <c r="AD62" s="302"/>
      <c r="AE62" s="302"/>
      <c r="AF62" s="302"/>
      <c r="AG62" s="302"/>
      <c r="AH62" s="303"/>
      <c r="AI62" s="302"/>
      <c r="AJ62" s="302"/>
      <c r="AK62" s="302"/>
      <c r="AL62" s="302"/>
      <c r="AM62" s="305"/>
    </row>
    <row r="63" spans="2:45" ht="15" customHeight="1">
      <c r="B63" s="155"/>
      <c r="C63" s="154"/>
      <c r="D63" s="300"/>
      <c r="E63" s="301"/>
      <c r="F63" s="301"/>
      <c r="G63" s="302"/>
      <c r="H63" s="302"/>
      <c r="I63" s="302"/>
      <c r="J63" s="303"/>
      <c r="K63" s="302"/>
      <c r="L63" s="302"/>
      <c r="M63" s="302"/>
      <c r="N63" s="302"/>
      <c r="O63" s="302"/>
      <c r="P63" s="300"/>
      <c r="Q63" s="301"/>
      <c r="R63" s="301"/>
      <c r="S63" s="302"/>
      <c r="T63" s="302"/>
      <c r="U63" s="302"/>
      <c r="V63" s="303"/>
      <c r="W63" s="302"/>
      <c r="X63" s="302"/>
      <c r="Y63" s="302"/>
      <c r="Z63" s="302"/>
      <c r="AA63" s="304"/>
      <c r="AB63" s="303"/>
      <c r="AC63" s="302"/>
      <c r="AD63" s="302"/>
      <c r="AE63" s="302"/>
      <c r="AF63" s="302"/>
      <c r="AG63" s="302"/>
      <c r="AH63" s="303"/>
      <c r="AI63" s="302"/>
      <c r="AJ63" s="302"/>
      <c r="AK63" s="302"/>
      <c r="AL63" s="302"/>
      <c r="AM63" s="305"/>
    </row>
    <row r="64" spans="2:45" ht="15" customHeight="1">
      <c r="B64" s="155"/>
      <c r="C64" s="154"/>
      <c r="D64" s="300"/>
      <c r="E64" s="301"/>
      <c r="F64" s="301"/>
      <c r="G64" s="302"/>
      <c r="H64" s="302"/>
      <c r="I64" s="302"/>
      <c r="J64" s="303"/>
      <c r="K64" s="302"/>
      <c r="L64" s="302"/>
      <c r="M64" s="302"/>
      <c r="N64" s="302"/>
      <c r="O64" s="302"/>
      <c r="P64" s="300"/>
      <c r="Q64" s="301"/>
      <c r="R64" s="301"/>
      <c r="S64" s="302"/>
      <c r="T64" s="302"/>
      <c r="U64" s="302"/>
      <c r="V64" s="303"/>
      <c r="W64" s="302"/>
      <c r="X64" s="302"/>
      <c r="Y64" s="302"/>
      <c r="Z64" s="302"/>
      <c r="AA64" s="304"/>
      <c r="AB64" s="303"/>
      <c r="AC64" s="302"/>
      <c r="AD64" s="302"/>
      <c r="AE64" s="302"/>
      <c r="AF64" s="302"/>
      <c r="AG64" s="302"/>
      <c r="AH64" s="303"/>
      <c r="AI64" s="302"/>
      <c r="AJ64" s="302"/>
      <c r="AK64" s="302"/>
      <c r="AL64" s="302"/>
      <c r="AM64" s="305"/>
    </row>
    <row r="65" spans="2:39" ht="15" customHeight="1">
      <c r="B65" s="155"/>
      <c r="C65" s="154"/>
      <c r="D65" s="300"/>
      <c r="E65" s="301"/>
      <c r="F65" s="301"/>
      <c r="G65" s="302"/>
      <c r="H65" s="302"/>
      <c r="I65" s="302"/>
      <c r="J65" s="303"/>
      <c r="K65" s="302"/>
      <c r="L65" s="302"/>
      <c r="M65" s="302"/>
      <c r="N65" s="302"/>
      <c r="O65" s="302"/>
      <c r="P65" s="300"/>
      <c r="Q65" s="301"/>
      <c r="R65" s="301"/>
      <c r="S65" s="302"/>
      <c r="T65" s="302"/>
      <c r="U65" s="302"/>
      <c r="V65" s="303"/>
      <c r="W65" s="302"/>
      <c r="X65" s="302"/>
      <c r="Y65" s="302"/>
      <c r="Z65" s="302"/>
      <c r="AA65" s="304"/>
      <c r="AB65" s="303"/>
      <c r="AC65" s="302"/>
      <c r="AD65" s="302"/>
      <c r="AE65" s="302"/>
      <c r="AF65" s="302"/>
      <c r="AG65" s="302"/>
      <c r="AH65" s="303"/>
      <c r="AI65" s="302"/>
      <c r="AJ65" s="302"/>
      <c r="AK65" s="302"/>
      <c r="AL65" s="302"/>
      <c r="AM65" s="305"/>
    </row>
    <row r="66" spans="2:39" ht="15" customHeight="1" thickBot="1">
      <c r="B66" s="156"/>
      <c r="C66" s="157"/>
      <c r="D66" s="306"/>
      <c r="E66" s="307"/>
      <c r="F66" s="307"/>
      <c r="G66" s="308"/>
      <c r="H66" s="308"/>
      <c r="I66" s="308"/>
      <c r="J66" s="309"/>
      <c r="K66" s="308"/>
      <c r="L66" s="308"/>
      <c r="M66" s="308"/>
      <c r="N66" s="308"/>
      <c r="O66" s="308"/>
      <c r="P66" s="306"/>
      <c r="Q66" s="307"/>
      <c r="R66" s="307"/>
      <c r="S66" s="308"/>
      <c r="T66" s="308"/>
      <c r="U66" s="308"/>
      <c r="V66" s="309"/>
      <c r="W66" s="308"/>
      <c r="X66" s="308"/>
      <c r="Y66" s="308"/>
      <c r="Z66" s="308"/>
      <c r="AA66" s="310"/>
      <c r="AB66" s="309"/>
      <c r="AC66" s="308"/>
      <c r="AD66" s="308"/>
      <c r="AE66" s="308"/>
      <c r="AF66" s="308"/>
      <c r="AG66" s="308"/>
      <c r="AH66" s="309"/>
      <c r="AI66" s="308"/>
      <c r="AJ66" s="308"/>
      <c r="AK66" s="308"/>
      <c r="AL66" s="308"/>
      <c r="AM66" s="311"/>
    </row>
    <row r="67" spans="2:39" ht="16.7" customHeight="1">
      <c r="C67" s="105" t="s">
        <v>401</v>
      </c>
      <c r="D67" s="22" t="s">
        <v>546</v>
      </c>
      <c r="E67" s="75"/>
      <c r="F67" s="75" t="s">
        <v>250</v>
      </c>
      <c r="P67" s="22" t="s">
        <v>547</v>
      </c>
      <c r="R67" s="78" t="s">
        <v>250</v>
      </c>
      <c r="AG67" s="150"/>
      <c r="AM67" s="150"/>
    </row>
    <row r="68" spans="2:39" ht="15.75" customHeight="1">
      <c r="D68" s="22" t="s">
        <v>548</v>
      </c>
      <c r="F68" s="78" t="s">
        <v>250</v>
      </c>
      <c r="P68" s="22" t="s">
        <v>549</v>
      </c>
      <c r="R68" s="78" t="s">
        <v>250</v>
      </c>
    </row>
    <row r="69" spans="2:39" ht="15.75" customHeight="1">
      <c r="D69" s="22" t="s">
        <v>550</v>
      </c>
      <c r="F69" s="78" t="s">
        <v>250</v>
      </c>
      <c r="P69" s="22" t="s">
        <v>692</v>
      </c>
      <c r="R69" s="78" t="s">
        <v>250</v>
      </c>
    </row>
    <row r="70" spans="2:39" ht="15.95" customHeight="1">
      <c r="D70" s="264" t="s">
        <v>551</v>
      </c>
      <c r="F70" s="78" t="s">
        <v>250</v>
      </c>
      <c r="R70" s="78" t="s">
        <v>250</v>
      </c>
    </row>
    <row r="71" spans="2:39" ht="15.95" customHeight="1">
      <c r="D71" s="22" t="s">
        <v>552</v>
      </c>
      <c r="F71" s="78" t="s">
        <v>250</v>
      </c>
      <c r="R71" s="78" t="s">
        <v>250</v>
      </c>
    </row>
    <row r="72" spans="2:39" ht="15.95" customHeight="1">
      <c r="F72" s="78" t="s">
        <v>250</v>
      </c>
      <c r="R72" s="78" t="s">
        <v>250</v>
      </c>
    </row>
    <row r="73" spans="2:39" ht="15.95" customHeight="1">
      <c r="F73" s="78" t="s">
        <v>250</v>
      </c>
      <c r="R73" s="78" t="s">
        <v>250</v>
      </c>
    </row>
    <row r="74" spans="2:39" ht="15.95" customHeight="1">
      <c r="F74" s="78" t="s">
        <v>250</v>
      </c>
      <c r="R74" s="78" t="s">
        <v>250</v>
      </c>
    </row>
    <row r="75" spans="2:39" ht="15.95" customHeight="1">
      <c r="F75" s="78" t="s">
        <v>250</v>
      </c>
      <c r="R75" s="78" t="s">
        <v>250</v>
      </c>
    </row>
    <row r="76" spans="2:39" ht="15.95" customHeight="1">
      <c r="F76" s="78" t="s">
        <v>250</v>
      </c>
      <c r="R76" s="78" t="s">
        <v>250</v>
      </c>
    </row>
    <row r="77" spans="2:39" ht="15.95" customHeight="1">
      <c r="F77" s="78" t="s">
        <v>250</v>
      </c>
      <c r="R77" s="78" t="s">
        <v>250</v>
      </c>
    </row>
    <row r="78" spans="2:39" ht="15.95" customHeight="1">
      <c r="F78" s="78" t="s">
        <v>250</v>
      </c>
      <c r="R78" s="78" t="s">
        <v>250</v>
      </c>
    </row>
    <row r="79" spans="2:39" ht="15.95" customHeight="1">
      <c r="F79" s="78" t="s">
        <v>250</v>
      </c>
      <c r="R79" s="78" t="s">
        <v>250</v>
      </c>
    </row>
    <row r="80" spans="2:39" ht="15.95" customHeight="1">
      <c r="F80" s="78" t="s">
        <v>250</v>
      </c>
      <c r="R80" s="78" t="s">
        <v>250</v>
      </c>
    </row>
    <row r="81" spans="6:18" ht="15.95" customHeight="1">
      <c r="F81" s="78" t="s">
        <v>250</v>
      </c>
      <c r="R81" s="78" t="s">
        <v>250</v>
      </c>
    </row>
    <row r="82" spans="6:18" ht="15.95" customHeight="1">
      <c r="F82" s="78" t="s">
        <v>250</v>
      </c>
      <c r="R82" s="78" t="s">
        <v>250</v>
      </c>
    </row>
    <row r="83" spans="6:18" ht="15.95" customHeight="1">
      <c r="F83" s="78" t="s">
        <v>250</v>
      </c>
      <c r="R83" s="78" t="s">
        <v>250</v>
      </c>
    </row>
    <row r="84" spans="6:18" ht="15.95" customHeight="1">
      <c r="F84" s="78" t="s">
        <v>250</v>
      </c>
      <c r="R84" s="78" t="s">
        <v>250</v>
      </c>
    </row>
    <row r="85" spans="6:18" ht="15.95" customHeight="1">
      <c r="F85" s="78" t="s">
        <v>250</v>
      </c>
      <c r="R85" s="78" t="s">
        <v>250</v>
      </c>
    </row>
    <row r="86" spans="6:18" ht="15.95" customHeight="1">
      <c r="F86" s="78" t="s">
        <v>250</v>
      </c>
      <c r="R86" s="78" t="s">
        <v>250</v>
      </c>
    </row>
    <row r="87" spans="6:18" ht="15.95" customHeight="1">
      <c r="F87" s="78" t="s">
        <v>250</v>
      </c>
      <c r="R87" s="78" t="s">
        <v>250</v>
      </c>
    </row>
    <row r="88" spans="6:18" ht="15.95" customHeight="1">
      <c r="F88" s="78" t="s">
        <v>250</v>
      </c>
      <c r="R88" s="78" t="s">
        <v>250</v>
      </c>
    </row>
    <row r="89" spans="6:18" ht="15.95" customHeight="1">
      <c r="F89" s="78" t="s">
        <v>250</v>
      </c>
      <c r="R89" s="78" t="s">
        <v>250</v>
      </c>
    </row>
    <row r="90" spans="6:18" ht="15.95" customHeight="1">
      <c r="F90" s="78" t="s">
        <v>250</v>
      </c>
      <c r="R90" s="78" t="s">
        <v>250</v>
      </c>
    </row>
    <row r="91" spans="6:18" ht="15.95" customHeight="1">
      <c r="F91" s="78" t="s">
        <v>250</v>
      </c>
      <c r="R91" s="78" t="s">
        <v>250</v>
      </c>
    </row>
    <row r="92" spans="6:18" ht="15.95" customHeight="1">
      <c r="F92" s="78" t="s">
        <v>250</v>
      </c>
      <c r="R92" s="78" t="s">
        <v>250</v>
      </c>
    </row>
    <row r="93" spans="6:18" ht="15.95" customHeight="1">
      <c r="F93" s="78" t="s">
        <v>250</v>
      </c>
      <c r="R93" s="78" t="s">
        <v>250</v>
      </c>
    </row>
    <row r="94" spans="6:18" ht="15.95" customHeight="1">
      <c r="F94" s="78" t="s">
        <v>250</v>
      </c>
      <c r="R94" s="78" t="s">
        <v>250</v>
      </c>
    </row>
    <row r="95" spans="6:18" ht="15.95" customHeight="1">
      <c r="F95" s="78" t="s">
        <v>250</v>
      </c>
      <c r="R95" s="78" t="s">
        <v>250</v>
      </c>
    </row>
    <row r="96" spans="6:18" ht="15.95" customHeight="1">
      <c r="F96" s="78" t="s">
        <v>250</v>
      </c>
      <c r="R96" s="78" t="s">
        <v>250</v>
      </c>
    </row>
    <row r="97" spans="6:18" ht="15.95" customHeight="1">
      <c r="F97" s="78" t="s">
        <v>250</v>
      </c>
      <c r="R97" s="78" t="s">
        <v>250</v>
      </c>
    </row>
    <row r="98" spans="6:18" ht="15.95" customHeight="1">
      <c r="F98" s="78" t="s">
        <v>250</v>
      </c>
      <c r="R98" s="78" t="s">
        <v>250</v>
      </c>
    </row>
    <row r="99" spans="6:18" ht="15.95" customHeight="1">
      <c r="F99" s="78" t="s">
        <v>250</v>
      </c>
      <c r="R99" s="78" t="s">
        <v>250</v>
      </c>
    </row>
    <row r="100" spans="6:18" ht="15.95" customHeight="1">
      <c r="F100" s="78" t="s">
        <v>250</v>
      </c>
      <c r="R100" s="78" t="s">
        <v>250</v>
      </c>
    </row>
    <row r="101" spans="6:18" ht="15.95" customHeight="1">
      <c r="F101" s="78" t="s">
        <v>250</v>
      </c>
      <c r="R101" s="78" t="s">
        <v>250</v>
      </c>
    </row>
    <row r="102" spans="6:18" ht="15.95" customHeight="1">
      <c r="F102" s="78" t="s">
        <v>250</v>
      </c>
      <c r="R102" s="78" t="s">
        <v>250</v>
      </c>
    </row>
    <row r="103" spans="6:18" ht="15.95" customHeight="1">
      <c r="F103" s="78" t="s">
        <v>250</v>
      </c>
      <c r="R103" s="78" t="s">
        <v>250</v>
      </c>
    </row>
    <row r="104" spans="6:18" ht="15.95" customHeight="1">
      <c r="F104" s="78" t="s">
        <v>250</v>
      </c>
      <c r="R104" s="78" t="s">
        <v>250</v>
      </c>
    </row>
    <row r="105" spans="6:18" ht="15.95" customHeight="1">
      <c r="F105" s="78" t="s">
        <v>250</v>
      </c>
      <c r="R105" s="78" t="s">
        <v>250</v>
      </c>
    </row>
    <row r="106" spans="6:18" ht="15.95" customHeight="1">
      <c r="F106" s="78" t="s">
        <v>250</v>
      </c>
      <c r="R106" s="78" t="s">
        <v>250</v>
      </c>
    </row>
    <row r="107" spans="6:18" ht="15.95" customHeight="1">
      <c r="F107" s="78" t="s">
        <v>250</v>
      </c>
      <c r="R107" s="78" t="s">
        <v>250</v>
      </c>
    </row>
    <row r="108" spans="6:18" ht="15.95" customHeight="1">
      <c r="F108" s="78" t="s">
        <v>250</v>
      </c>
      <c r="R108" s="78" t="s">
        <v>250</v>
      </c>
    </row>
    <row r="109" spans="6:18" ht="15.95" customHeight="1">
      <c r="F109" s="78" t="s">
        <v>250</v>
      </c>
      <c r="R109" s="78" t="s">
        <v>250</v>
      </c>
    </row>
    <row r="110" spans="6:18" ht="15.95" customHeight="1">
      <c r="F110" s="78" t="s">
        <v>250</v>
      </c>
      <c r="R110" s="78" t="s">
        <v>250</v>
      </c>
    </row>
    <row r="111" spans="6:18" ht="15.95" customHeight="1">
      <c r="F111" s="78" t="s">
        <v>250</v>
      </c>
      <c r="R111" s="78" t="s">
        <v>250</v>
      </c>
    </row>
    <row r="112" spans="6:18" ht="15.95" customHeight="1">
      <c r="F112" s="78" t="s">
        <v>250</v>
      </c>
      <c r="R112" s="78" t="s">
        <v>250</v>
      </c>
    </row>
    <row r="113" spans="6:18" ht="15.95" customHeight="1">
      <c r="F113" s="78" t="s">
        <v>250</v>
      </c>
      <c r="R113" s="78" t="s">
        <v>250</v>
      </c>
    </row>
    <row r="114" spans="6:18" ht="15.95" customHeight="1">
      <c r="F114" s="78" t="s">
        <v>250</v>
      </c>
      <c r="R114" s="78" t="s">
        <v>250</v>
      </c>
    </row>
    <row r="115" spans="6:18" ht="15.95" customHeight="1">
      <c r="F115" s="78" t="s">
        <v>250</v>
      </c>
      <c r="R115" s="78" t="s">
        <v>250</v>
      </c>
    </row>
    <row r="116" spans="6:18" ht="15.95" customHeight="1">
      <c r="F116" s="78" t="s">
        <v>250</v>
      </c>
      <c r="R116" s="78" t="s">
        <v>250</v>
      </c>
    </row>
    <row r="117" spans="6:18" ht="15.95" customHeight="1">
      <c r="F117" s="78" t="s">
        <v>250</v>
      </c>
      <c r="R117" s="78" t="s">
        <v>250</v>
      </c>
    </row>
    <row r="118" spans="6:18" ht="15.95" customHeight="1">
      <c r="F118" s="78" t="s">
        <v>250</v>
      </c>
      <c r="R118" s="78" t="s">
        <v>250</v>
      </c>
    </row>
    <row r="119" spans="6:18" ht="15.95" customHeight="1">
      <c r="F119" s="78" t="s">
        <v>250</v>
      </c>
      <c r="R119" s="78" t="s">
        <v>250</v>
      </c>
    </row>
    <row r="120" spans="6:18" ht="15.95" customHeight="1">
      <c r="F120" s="78" t="s">
        <v>250</v>
      </c>
      <c r="R120" s="78" t="s">
        <v>250</v>
      </c>
    </row>
    <row r="121" spans="6:18" ht="15.95" customHeight="1">
      <c r="F121" s="78" t="s">
        <v>250</v>
      </c>
      <c r="R121" s="78" t="s">
        <v>250</v>
      </c>
    </row>
    <row r="122" spans="6:18" ht="15.95" customHeight="1">
      <c r="F122" s="78" t="s">
        <v>250</v>
      </c>
      <c r="R122" s="78" t="s">
        <v>250</v>
      </c>
    </row>
    <row r="123" spans="6:18" ht="15.95" customHeight="1">
      <c r="F123" s="78" t="s">
        <v>250</v>
      </c>
      <c r="R123" s="78" t="s">
        <v>250</v>
      </c>
    </row>
    <row r="124" spans="6:18" ht="15.95" customHeight="1">
      <c r="F124" s="78" t="s">
        <v>250</v>
      </c>
      <c r="R124" s="78" t="s">
        <v>250</v>
      </c>
    </row>
    <row r="125" spans="6:18" ht="15.95" customHeight="1">
      <c r="F125" s="78" t="s">
        <v>250</v>
      </c>
      <c r="R125" s="78" t="s">
        <v>250</v>
      </c>
    </row>
    <row r="126" spans="6:18" ht="15.95" customHeight="1">
      <c r="F126" s="78" t="s">
        <v>250</v>
      </c>
      <c r="R126" s="78" t="s">
        <v>250</v>
      </c>
    </row>
    <row r="127" spans="6:18" ht="15.95" customHeight="1">
      <c r="F127" s="78" t="s">
        <v>250</v>
      </c>
      <c r="R127" s="78" t="s">
        <v>250</v>
      </c>
    </row>
    <row r="128" spans="6:18" ht="15.95" customHeight="1">
      <c r="F128" s="78" t="s">
        <v>250</v>
      </c>
      <c r="R128" s="78" t="s">
        <v>250</v>
      </c>
    </row>
    <row r="129" spans="6:18" ht="15.95" customHeight="1">
      <c r="F129" s="78" t="s">
        <v>250</v>
      </c>
      <c r="R129" s="78" t="s">
        <v>250</v>
      </c>
    </row>
    <row r="130" spans="6:18" ht="15.95" customHeight="1">
      <c r="F130" s="78" t="s">
        <v>250</v>
      </c>
      <c r="R130" s="78" t="s">
        <v>250</v>
      </c>
    </row>
    <row r="131" spans="6:18" ht="15.95" customHeight="1">
      <c r="F131" s="78" t="s">
        <v>250</v>
      </c>
      <c r="R131" s="78" t="s">
        <v>250</v>
      </c>
    </row>
    <row r="132" spans="6:18" ht="15.95" customHeight="1">
      <c r="F132" s="78" t="s">
        <v>250</v>
      </c>
      <c r="R132" s="78" t="s">
        <v>250</v>
      </c>
    </row>
    <row r="133" spans="6:18" ht="15.95" customHeight="1">
      <c r="F133" s="78" t="s">
        <v>250</v>
      </c>
      <c r="R133" s="78" t="s">
        <v>250</v>
      </c>
    </row>
    <row r="134" spans="6:18" ht="15.95" customHeight="1">
      <c r="F134" s="78" t="s">
        <v>250</v>
      </c>
      <c r="R134" s="78" t="s">
        <v>250</v>
      </c>
    </row>
    <row r="135" spans="6:18" ht="15.95" customHeight="1">
      <c r="F135" s="78" t="s">
        <v>250</v>
      </c>
      <c r="R135" s="78" t="s">
        <v>250</v>
      </c>
    </row>
    <row r="136" spans="6:18" ht="15.95" customHeight="1">
      <c r="F136" s="78" t="s">
        <v>250</v>
      </c>
      <c r="R136" s="78" t="s">
        <v>250</v>
      </c>
    </row>
    <row r="137" spans="6:18" ht="15.95" customHeight="1">
      <c r="F137" s="78" t="s">
        <v>250</v>
      </c>
      <c r="R137" s="78" t="s">
        <v>250</v>
      </c>
    </row>
    <row r="138" spans="6:18" ht="15.95" customHeight="1">
      <c r="F138" s="78" t="s">
        <v>250</v>
      </c>
      <c r="R138" s="78" t="s">
        <v>250</v>
      </c>
    </row>
    <row r="139" spans="6:18" ht="15.95" customHeight="1">
      <c r="F139" s="78" t="s">
        <v>250</v>
      </c>
      <c r="R139" s="78" t="s">
        <v>250</v>
      </c>
    </row>
    <row r="140" spans="6:18" ht="15.95" customHeight="1">
      <c r="F140" s="78" t="s">
        <v>250</v>
      </c>
      <c r="R140" s="78" t="s">
        <v>250</v>
      </c>
    </row>
    <row r="141" spans="6:18" ht="15.95" customHeight="1">
      <c r="F141" s="78" t="s">
        <v>250</v>
      </c>
      <c r="R141" s="78" t="s">
        <v>250</v>
      </c>
    </row>
    <row r="142" spans="6:18" ht="15.95" customHeight="1">
      <c r="F142" s="78" t="s">
        <v>250</v>
      </c>
      <c r="R142" s="78" t="s">
        <v>250</v>
      </c>
    </row>
    <row r="143" spans="6:18" ht="15.95" customHeight="1">
      <c r="F143" s="78" t="s">
        <v>250</v>
      </c>
      <c r="R143" s="78" t="s">
        <v>250</v>
      </c>
    </row>
    <row r="144" spans="6:18" ht="15.95" customHeight="1">
      <c r="F144" s="78" t="s">
        <v>250</v>
      </c>
      <c r="R144" s="78" t="s">
        <v>250</v>
      </c>
    </row>
    <row r="145" spans="6:18" ht="15.95" customHeight="1">
      <c r="F145" s="78" t="s">
        <v>250</v>
      </c>
      <c r="R145" s="78" t="s">
        <v>250</v>
      </c>
    </row>
    <row r="146" spans="6:18" ht="15.95" customHeight="1">
      <c r="F146" s="78" t="s">
        <v>250</v>
      </c>
      <c r="R146" s="78" t="s">
        <v>250</v>
      </c>
    </row>
    <row r="147" spans="6:18" ht="15.95" customHeight="1">
      <c r="F147" s="78" t="s">
        <v>250</v>
      </c>
      <c r="R147" s="78" t="s">
        <v>250</v>
      </c>
    </row>
    <row r="148" spans="6:18" ht="15.95" customHeight="1">
      <c r="F148" s="78" t="s">
        <v>250</v>
      </c>
      <c r="R148" s="78" t="s">
        <v>250</v>
      </c>
    </row>
    <row r="149" spans="6:18" ht="15.95" customHeight="1">
      <c r="F149" s="78" t="s">
        <v>250</v>
      </c>
      <c r="R149" s="78" t="s">
        <v>250</v>
      </c>
    </row>
    <row r="150" spans="6:18" ht="15.95" customHeight="1">
      <c r="F150" s="78" t="s">
        <v>250</v>
      </c>
      <c r="R150" s="78" t="s">
        <v>250</v>
      </c>
    </row>
    <row r="151" spans="6:18" ht="15.95" customHeight="1">
      <c r="F151" s="78" t="s">
        <v>250</v>
      </c>
      <c r="R151" s="78" t="s">
        <v>250</v>
      </c>
    </row>
    <row r="152" spans="6:18" ht="15.95" customHeight="1">
      <c r="F152" s="78" t="s">
        <v>250</v>
      </c>
      <c r="R152" s="78" t="s">
        <v>250</v>
      </c>
    </row>
    <row r="153" spans="6:18" ht="15.95" customHeight="1">
      <c r="F153" s="78" t="s">
        <v>250</v>
      </c>
      <c r="R153" s="78" t="s">
        <v>250</v>
      </c>
    </row>
    <row r="154" spans="6:18" ht="15.95" customHeight="1">
      <c r="F154" s="78" t="s">
        <v>250</v>
      </c>
      <c r="R154" s="78" t="s">
        <v>250</v>
      </c>
    </row>
    <row r="155" spans="6:18" ht="15.95" customHeight="1">
      <c r="F155" s="78" t="s">
        <v>250</v>
      </c>
      <c r="R155" s="78" t="s">
        <v>250</v>
      </c>
    </row>
    <row r="156" spans="6:18" ht="15.95" customHeight="1">
      <c r="F156" s="78" t="s">
        <v>250</v>
      </c>
      <c r="R156" s="78" t="s">
        <v>250</v>
      </c>
    </row>
    <row r="157" spans="6:18" ht="15.95" customHeight="1">
      <c r="F157" s="78" t="s">
        <v>250</v>
      </c>
      <c r="R157" s="78" t="s">
        <v>250</v>
      </c>
    </row>
    <row r="158" spans="6:18" ht="15.95" customHeight="1">
      <c r="F158" s="78" t="s">
        <v>250</v>
      </c>
      <c r="R158" s="78" t="s">
        <v>250</v>
      </c>
    </row>
    <row r="159" spans="6:18" ht="15.95" customHeight="1">
      <c r="F159" s="78" t="s">
        <v>250</v>
      </c>
      <c r="R159" s="78" t="s">
        <v>250</v>
      </c>
    </row>
    <row r="160" spans="6:18" ht="15.95" customHeight="1">
      <c r="F160" s="78" t="s">
        <v>250</v>
      </c>
      <c r="R160" s="78" t="s">
        <v>250</v>
      </c>
    </row>
    <row r="161" spans="6:18" ht="15.95" customHeight="1">
      <c r="F161" s="78" t="s">
        <v>250</v>
      </c>
      <c r="R161" s="78" t="s">
        <v>250</v>
      </c>
    </row>
    <row r="162" spans="6:18" ht="15.95" customHeight="1">
      <c r="F162" s="78" t="s">
        <v>250</v>
      </c>
      <c r="R162" s="78" t="s">
        <v>250</v>
      </c>
    </row>
    <row r="163" spans="6:18" ht="15.95" customHeight="1">
      <c r="F163" s="78" t="s">
        <v>250</v>
      </c>
      <c r="R163" s="78" t="s">
        <v>250</v>
      </c>
    </row>
    <row r="164" spans="6:18" ht="15.95" customHeight="1">
      <c r="F164" s="78" t="s">
        <v>250</v>
      </c>
      <c r="R164" s="78" t="s">
        <v>250</v>
      </c>
    </row>
    <row r="165" spans="6:18" ht="15.95" customHeight="1">
      <c r="F165" s="78" t="s">
        <v>250</v>
      </c>
      <c r="R165" s="78" t="s">
        <v>250</v>
      </c>
    </row>
    <row r="166" spans="6:18" ht="15.95" customHeight="1">
      <c r="F166" s="78" t="s">
        <v>250</v>
      </c>
      <c r="R166" s="78" t="s">
        <v>250</v>
      </c>
    </row>
    <row r="167" spans="6:18" ht="15.95" customHeight="1">
      <c r="F167" s="78" t="s">
        <v>250</v>
      </c>
      <c r="R167" s="78" t="s">
        <v>250</v>
      </c>
    </row>
    <row r="168" spans="6:18" ht="15.95" customHeight="1">
      <c r="F168" s="78" t="s">
        <v>250</v>
      </c>
      <c r="R168" s="78" t="s">
        <v>250</v>
      </c>
    </row>
    <row r="169" spans="6:18" ht="15.95" customHeight="1">
      <c r="F169" s="78" t="s">
        <v>250</v>
      </c>
      <c r="R169" s="78" t="s">
        <v>250</v>
      </c>
    </row>
    <row r="170" spans="6:18" ht="15.95" customHeight="1">
      <c r="F170" s="78" t="s">
        <v>250</v>
      </c>
      <c r="R170" s="78" t="s">
        <v>250</v>
      </c>
    </row>
    <row r="171" spans="6:18" ht="15.95" customHeight="1">
      <c r="F171" s="78" t="s">
        <v>250</v>
      </c>
      <c r="R171" s="78" t="s">
        <v>250</v>
      </c>
    </row>
    <row r="172" spans="6:18" ht="15.95" customHeight="1">
      <c r="F172" s="78" t="s">
        <v>250</v>
      </c>
      <c r="R172" s="78" t="s">
        <v>250</v>
      </c>
    </row>
    <row r="173" spans="6:18" ht="15.95" customHeight="1">
      <c r="F173" s="78" t="s">
        <v>250</v>
      </c>
      <c r="R173" s="78" t="s">
        <v>250</v>
      </c>
    </row>
    <row r="174" spans="6:18" ht="15.95" customHeight="1">
      <c r="F174" s="78" t="s">
        <v>250</v>
      </c>
      <c r="R174" s="78" t="s">
        <v>250</v>
      </c>
    </row>
    <row r="175" spans="6:18" ht="15.95" customHeight="1">
      <c r="F175" s="78" t="s">
        <v>250</v>
      </c>
      <c r="R175" s="78" t="s">
        <v>250</v>
      </c>
    </row>
    <row r="176" spans="6:18" ht="15.95" customHeight="1">
      <c r="F176" s="78" t="s">
        <v>250</v>
      </c>
      <c r="R176" s="78" t="s">
        <v>250</v>
      </c>
    </row>
    <row r="177" spans="6:18" ht="15.95" customHeight="1">
      <c r="F177" s="78" t="s">
        <v>250</v>
      </c>
      <c r="R177" s="78" t="s">
        <v>250</v>
      </c>
    </row>
    <row r="178" spans="6:18" ht="15.95" customHeight="1">
      <c r="F178" s="78" t="s">
        <v>250</v>
      </c>
      <c r="R178" s="78" t="s">
        <v>250</v>
      </c>
    </row>
    <row r="179" spans="6:18" ht="15.95" customHeight="1">
      <c r="F179" s="78" t="s">
        <v>250</v>
      </c>
      <c r="R179" s="78" t="s">
        <v>250</v>
      </c>
    </row>
    <row r="180" spans="6:18" ht="15.95" customHeight="1">
      <c r="F180" s="78" t="s">
        <v>250</v>
      </c>
      <c r="R180" s="78" t="s">
        <v>250</v>
      </c>
    </row>
    <row r="181" spans="6:18" ht="15.95" customHeight="1">
      <c r="F181" s="78" t="s">
        <v>250</v>
      </c>
      <c r="R181" s="78" t="s">
        <v>250</v>
      </c>
    </row>
    <row r="182" spans="6:18" ht="15.95" customHeight="1">
      <c r="F182" s="78" t="s">
        <v>250</v>
      </c>
      <c r="R182" s="78" t="s">
        <v>250</v>
      </c>
    </row>
    <row r="183" spans="6:18" ht="15.95" customHeight="1">
      <c r="F183" s="78" t="s">
        <v>250</v>
      </c>
      <c r="R183" s="78" t="s">
        <v>250</v>
      </c>
    </row>
    <row r="184" spans="6:18" ht="15.95" customHeight="1">
      <c r="F184" s="78" t="s">
        <v>250</v>
      </c>
      <c r="R184" s="78" t="s">
        <v>250</v>
      </c>
    </row>
    <row r="185" spans="6:18" ht="15.95" customHeight="1">
      <c r="F185" s="78" t="s">
        <v>250</v>
      </c>
      <c r="R185" s="78" t="s">
        <v>250</v>
      </c>
    </row>
    <row r="186" spans="6:18" ht="15.95" customHeight="1">
      <c r="F186" s="78" t="s">
        <v>250</v>
      </c>
      <c r="R186" s="78" t="s">
        <v>250</v>
      </c>
    </row>
    <row r="187" spans="6:18" ht="15.95" customHeight="1">
      <c r="F187" s="78" t="s">
        <v>250</v>
      </c>
      <c r="R187" s="78" t="s">
        <v>250</v>
      </c>
    </row>
    <row r="188" spans="6:18" ht="15.95" customHeight="1">
      <c r="F188" s="78" t="s">
        <v>250</v>
      </c>
      <c r="R188" s="78" t="s">
        <v>250</v>
      </c>
    </row>
    <row r="189" spans="6:18" ht="15.95" customHeight="1">
      <c r="F189" s="78" t="s">
        <v>250</v>
      </c>
      <c r="R189" s="78" t="s">
        <v>250</v>
      </c>
    </row>
    <row r="190" spans="6:18" ht="15.95" customHeight="1">
      <c r="F190" s="78" t="s">
        <v>250</v>
      </c>
      <c r="R190" s="78" t="s">
        <v>250</v>
      </c>
    </row>
    <row r="191" spans="6:18" ht="15.95" customHeight="1">
      <c r="F191" s="78" t="s">
        <v>250</v>
      </c>
      <c r="R191" s="78" t="s">
        <v>250</v>
      </c>
    </row>
    <row r="192" spans="6:18" ht="15.95" customHeight="1">
      <c r="F192" s="78" t="s">
        <v>250</v>
      </c>
      <c r="R192" s="78" t="s">
        <v>250</v>
      </c>
    </row>
    <row r="193" spans="6:18" ht="15.95" customHeight="1">
      <c r="F193" s="78" t="s">
        <v>250</v>
      </c>
      <c r="R193" s="78" t="s">
        <v>250</v>
      </c>
    </row>
    <row r="194" spans="6:18" ht="15.95" customHeight="1">
      <c r="F194" s="78" t="s">
        <v>250</v>
      </c>
      <c r="R194" s="78" t="s">
        <v>250</v>
      </c>
    </row>
    <row r="195" spans="6:18" ht="15.95" customHeight="1">
      <c r="F195" s="78" t="s">
        <v>250</v>
      </c>
      <c r="R195" s="78" t="s">
        <v>250</v>
      </c>
    </row>
    <row r="196" spans="6:18" ht="15.95" customHeight="1">
      <c r="F196" s="78" t="s">
        <v>250</v>
      </c>
      <c r="R196" s="78" t="s">
        <v>250</v>
      </c>
    </row>
    <row r="197" spans="6:18" ht="15.95" customHeight="1">
      <c r="F197" s="78" t="s">
        <v>250</v>
      </c>
      <c r="R197" s="78" t="s">
        <v>250</v>
      </c>
    </row>
    <row r="198" spans="6:18" ht="15.95" customHeight="1">
      <c r="F198" s="78" t="s">
        <v>250</v>
      </c>
      <c r="R198" s="78" t="s">
        <v>250</v>
      </c>
    </row>
    <row r="199" spans="6:18" ht="15.95" customHeight="1">
      <c r="F199" s="78" t="s">
        <v>250</v>
      </c>
      <c r="R199" s="78" t="s">
        <v>250</v>
      </c>
    </row>
    <row r="200" spans="6:18" ht="15.95" customHeight="1">
      <c r="F200" s="78" t="s">
        <v>250</v>
      </c>
      <c r="R200" s="78" t="s">
        <v>250</v>
      </c>
    </row>
    <row r="201" spans="6:18" ht="15.95" customHeight="1">
      <c r="F201" s="78" t="s">
        <v>250</v>
      </c>
      <c r="R201" s="78" t="s">
        <v>250</v>
      </c>
    </row>
    <row r="202" spans="6:18" ht="15.95" customHeight="1">
      <c r="F202" s="78" t="s">
        <v>250</v>
      </c>
      <c r="R202" s="78" t="s">
        <v>250</v>
      </c>
    </row>
    <row r="203" spans="6:18" ht="15.95" customHeight="1">
      <c r="F203" s="78" t="s">
        <v>250</v>
      </c>
      <c r="R203" s="78" t="s">
        <v>250</v>
      </c>
    </row>
    <row r="204" spans="6:18" ht="15.95" customHeight="1">
      <c r="F204" s="78" t="s">
        <v>250</v>
      </c>
      <c r="R204" s="78" t="s">
        <v>250</v>
      </c>
    </row>
    <row r="205" spans="6:18" ht="15.95" customHeight="1">
      <c r="F205" s="78" t="s">
        <v>250</v>
      </c>
      <c r="R205" s="78" t="s">
        <v>250</v>
      </c>
    </row>
    <row r="206" spans="6:18" ht="15.95" customHeight="1">
      <c r="F206" s="78" t="s">
        <v>250</v>
      </c>
      <c r="R206" s="78" t="s">
        <v>250</v>
      </c>
    </row>
    <row r="207" spans="6:18" ht="15.95" customHeight="1">
      <c r="F207" s="78" t="s">
        <v>250</v>
      </c>
      <c r="R207" s="78" t="s">
        <v>250</v>
      </c>
    </row>
    <row r="208" spans="6:18" ht="15.95" customHeight="1">
      <c r="F208" s="78" t="s">
        <v>250</v>
      </c>
      <c r="R208" s="78" t="s">
        <v>250</v>
      </c>
    </row>
    <row r="209" spans="6:18" ht="15.95" customHeight="1">
      <c r="F209" s="78" t="s">
        <v>250</v>
      </c>
      <c r="R209" s="78" t="s">
        <v>250</v>
      </c>
    </row>
    <row r="210" spans="6:18" ht="15.95" customHeight="1">
      <c r="F210" s="78" t="s">
        <v>250</v>
      </c>
      <c r="R210" s="78" t="s">
        <v>250</v>
      </c>
    </row>
    <row r="211" spans="6:18" ht="15.95" customHeight="1">
      <c r="F211" s="78" t="s">
        <v>250</v>
      </c>
      <c r="R211" s="78" t="s">
        <v>250</v>
      </c>
    </row>
    <row r="212" spans="6:18" ht="15.95" customHeight="1">
      <c r="F212" s="78" t="s">
        <v>250</v>
      </c>
      <c r="R212" s="78" t="s">
        <v>250</v>
      </c>
    </row>
    <row r="213" spans="6:18" ht="15.95" customHeight="1">
      <c r="F213" s="78" t="s">
        <v>250</v>
      </c>
      <c r="R213" s="78" t="s">
        <v>250</v>
      </c>
    </row>
    <row r="214" spans="6:18" ht="15.95" customHeight="1">
      <c r="F214" s="78" t="s">
        <v>250</v>
      </c>
      <c r="R214" s="78" t="s">
        <v>250</v>
      </c>
    </row>
    <row r="215" spans="6:18" ht="15.95" customHeight="1">
      <c r="F215" s="78" t="s">
        <v>250</v>
      </c>
      <c r="R215" s="78" t="s">
        <v>250</v>
      </c>
    </row>
    <row r="216" spans="6:18" ht="15.95" customHeight="1">
      <c r="F216" s="78" t="s">
        <v>250</v>
      </c>
      <c r="R216" s="78" t="s">
        <v>250</v>
      </c>
    </row>
    <row r="217" spans="6:18" ht="15.95" customHeight="1">
      <c r="F217" s="78" t="s">
        <v>250</v>
      </c>
      <c r="R217" s="78" t="s">
        <v>250</v>
      </c>
    </row>
    <row r="218" spans="6:18" ht="15.95" customHeight="1">
      <c r="F218" s="78" t="s">
        <v>250</v>
      </c>
      <c r="R218" s="78" t="s">
        <v>250</v>
      </c>
    </row>
    <row r="219" spans="6:18" ht="15.95" customHeight="1">
      <c r="F219" s="78" t="s">
        <v>250</v>
      </c>
      <c r="R219" s="78" t="s">
        <v>250</v>
      </c>
    </row>
    <row r="220" spans="6:18" ht="15.95" customHeight="1">
      <c r="F220" s="78" t="s">
        <v>250</v>
      </c>
      <c r="R220" s="78" t="s">
        <v>250</v>
      </c>
    </row>
    <row r="221" spans="6:18" ht="15.95" customHeight="1">
      <c r="F221" s="78" t="s">
        <v>250</v>
      </c>
      <c r="R221" s="78" t="s">
        <v>250</v>
      </c>
    </row>
    <row r="222" spans="6:18" ht="15.95" customHeight="1">
      <c r="F222" s="78" t="s">
        <v>250</v>
      </c>
      <c r="R222" s="78" t="s">
        <v>250</v>
      </c>
    </row>
    <row r="223" spans="6:18" ht="15.95" customHeight="1">
      <c r="F223" s="78" t="s">
        <v>250</v>
      </c>
      <c r="R223" s="78" t="s">
        <v>250</v>
      </c>
    </row>
    <row r="224" spans="6:18" ht="15.95" customHeight="1">
      <c r="F224" s="78" t="s">
        <v>250</v>
      </c>
      <c r="R224" s="78" t="s">
        <v>250</v>
      </c>
    </row>
    <row r="225" spans="6:18" ht="15.95" customHeight="1">
      <c r="F225" s="78" t="s">
        <v>250</v>
      </c>
      <c r="R225" s="78" t="s">
        <v>250</v>
      </c>
    </row>
    <row r="226" spans="6:18" ht="15.95" customHeight="1">
      <c r="F226" s="78" t="s">
        <v>250</v>
      </c>
      <c r="R226" s="78" t="s">
        <v>250</v>
      </c>
    </row>
    <row r="227" spans="6:18" ht="15.95" customHeight="1">
      <c r="F227" s="78" t="s">
        <v>250</v>
      </c>
      <c r="R227" s="78" t="s">
        <v>250</v>
      </c>
    </row>
    <row r="228" spans="6:18" ht="15.95" customHeight="1">
      <c r="F228" s="78" t="s">
        <v>250</v>
      </c>
      <c r="R228" s="78" t="s">
        <v>250</v>
      </c>
    </row>
    <row r="229" spans="6:18" ht="15.95" customHeight="1">
      <c r="F229" s="78" t="s">
        <v>250</v>
      </c>
      <c r="R229" s="78" t="s">
        <v>250</v>
      </c>
    </row>
    <row r="230" spans="6:18" ht="15.95" customHeight="1">
      <c r="F230" s="78" t="s">
        <v>250</v>
      </c>
      <c r="R230" s="78" t="s">
        <v>250</v>
      </c>
    </row>
    <row r="231" spans="6:18" ht="15.95" customHeight="1">
      <c r="F231" s="78" t="s">
        <v>250</v>
      </c>
      <c r="R231" s="78" t="s">
        <v>250</v>
      </c>
    </row>
    <row r="232" spans="6:18" ht="15.95" customHeight="1">
      <c r="F232" s="78" t="s">
        <v>250</v>
      </c>
      <c r="R232" s="78" t="s">
        <v>250</v>
      </c>
    </row>
    <row r="233" spans="6:18" ht="15.95" customHeight="1">
      <c r="F233" s="78" t="s">
        <v>250</v>
      </c>
      <c r="R233" s="78" t="s">
        <v>250</v>
      </c>
    </row>
    <row r="234" spans="6:18" ht="15.95" customHeight="1">
      <c r="F234" s="78" t="s">
        <v>250</v>
      </c>
      <c r="R234" s="78" t="s">
        <v>250</v>
      </c>
    </row>
    <row r="235" spans="6:18" ht="15.95" customHeight="1">
      <c r="F235" s="78" t="s">
        <v>250</v>
      </c>
      <c r="R235" s="78" t="s">
        <v>250</v>
      </c>
    </row>
    <row r="236" spans="6:18" ht="15.95" customHeight="1">
      <c r="F236" s="78" t="s">
        <v>250</v>
      </c>
      <c r="R236" s="78" t="s">
        <v>250</v>
      </c>
    </row>
    <row r="237" spans="6:18" ht="15.95" customHeight="1">
      <c r="F237" s="78" t="s">
        <v>250</v>
      </c>
      <c r="R237" s="78" t="s">
        <v>250</v>
      </c>
    </row>
    <row r="238" spans="6:18" ht="15.95" customHeight="1">
      <c r="F238" s="78" t="s">
        <v>250</v>
      </c>
      <c r="R238" s="78" t="s">
        <v>250</v>
      </c>
    </row>
    <row r="239" spans="6:18" ht="15.95" customHeight="1">
      <c r="F239" s="78" t="s">
        <v>250</v>
      </c>
      <c r="R239" s="78" t="s">
        <v>250</v>
      </c>
    </row>
    <row r="240" spans="6:18" ht="15.95" customHeight="1">
      <c r="F240" s="78" t="s">
        <v>250</v>
      </c>
      <c r="R240" s="78" t="s">
        <v>250</v>
      </c>
    </row>
    <row r="241" spans="6:18" ht="15.95" customHeight="1">
      <c r="F241" s="78" t="s">
        <v>250</v>
      </c>
      <c r="R241" s="78" t="s">
        <v>250</v>
      </c>
    </row>
    <row r="242" spans="6:18" ht="15.95" customHeight="1">
      <c r="F242" s="78" t="s">
        <v>250</v>
      </c>
      <c r="R242" s="78" t="s">
        <v>250</v>
      </c>
    </row>
    <row r="243" spans="6:18" ht="15.95" customHeight="1">
      <c r="F243" s="78" t="s">
        <v>250</v>
      </c>
      <c r="R243" s="78" t="s">
        <v>250</v>
      </c>
    </row>
    <row r="244" spans="6:18" ht="15.95" customHeight="1">
      <c r="F244" s="78" t="s">
        <v>250</v>
      </c>
      <c r="R244" s="78" t="s">
        <v>250</v>
      </c>
    </row>
    <row r="245" spans="6:18" ht="15.95" customHeight="1">
      <c r="F245" s="78" t="s">
        <v>250</v>
      </c>
      <c r="R245" s="78" t="s">
        <v>250</v>
      </c>
    </row>
    <row r="246" spans="6:18" ht="15.95" customHeight="1">
      <c r="F246" s="78" t="s">
        <v>250</v>
      </c>
      <c r="R246" s="78" t="s">
        <v>250</v>
      </c>
    </row>
    <row r="247" spans="6:18" ht="15.95" customHeight="1">
      <c r="F247" s="78" t="s">
        <v>250</v>
      </c>
      <c r="R247" s="78" t="s">
        <v>250</v>
      </c>
    </row>
    <row r="248" spans="6:18" ht="15.95" customHeight="1">
      <c r="F248" s="78" t="s">
        <v>250</v>
      </c>
      <c r="R248" s="78" t="s">
        <v>250</v>
      </c>
    </row>
    <row r="249" spans="6:18" ht="15.95" customHeight="1">
      <c r="F249" s="78" t="s">
        <v>250</v>
      </c>
      <c r="R249" s="78" t="s">
        <v>250</v>
      </c>
    </row>
    <row r="250" spans="6:18" ht="15.95" customHeight="1">
      <c r="F250" s="78" t="s">
        <v>250</v>
      </c>
      <c r="R250" s="78" t="s">
        <v>250</v>
      </c>
    </row>
    <row r="251" spans="6:18" ht="15.95" customHeight="1">
      <c r="F251" s="78" t="s">
        <v>250</v>
      </c>
      <c r="R251" s="78" t="s">
        <v>250</v>
      </c>
    </row>
    <row r="252" spans="6:18" ht="15.95" customHeight="1">
      <c r="F252" s="78" t="s">
        <v>250</v>
      </c>
      <c r="R252" s="78" t="s">
        <v>250</v>
      </c>
    </row>
    <row r="253" spans="6:18" ht="15.95" customHeight="1">
      <c r="F253" s="78" t="s">
        <v>250</v>
      </c>
      <c r="R253" s="78" t="s">
        <v>250</v>
      </c>
    </row>
    <row r="254" spans="6:18" ht="15.95" customHeight="1">
      <c r="F254" s="78" t="s">
        <v>250</v>
      </c>
      <c r="R254" s="78" t="s">
        <v>250</v>
      </c>
    </row>
    <row r="255" spans="6:18" ht="15.95" customHeight="1">
      <c r="F255" s="78" t="s">
        <v>250</v>
      </c>
      <c r="R255" s="78" t="s">
        <v>250</v>
      </c>
    </row>
    <row r="256" spans="6:18" ht="15.95" customHeight="1">
      <c r="F256" s="78" t="s">
        <v>250</v>
      </c>
      <c r="R256" s="78" t="s">
        <v>250</v>
      </c>
    </row>
    <row r="257" spans="6:18" ht="15.95" customHeight="1">
      <c r="F257" s="78" t="s">
        <v>250</v>
      </c>
      <c r="R257" s="78" t="s">
        <v>250</v>
      </c>
    </row>
    <row r="258" spans="6:18" ht="15.95" customHeight="1">
      <c r="F258" s="78" t="s">
        <v>250</v>
      </c>
      <c r="R258" s="78" t="s">
        <v>250</v>
      </c>
    </row>
    <row r="259" spans="6:18" ht="15.95" customHeight="1">
      <c r="F259" s="78" t="s">
        <v>250</v>
      </c>
      <c r="R259" s="78" t="s">
        <v>250</v>
      </c>
    </row>
    <row r="260" spans="6:18" ht="15.95" customHeight="1">
      <c r="F260" s="78" t="s">
        <v>250</v>
      </c>
      <c r="R260" s="78" t="s">
        <v>250</v>
      </c>
    </row>
    <row r="261" spans="6:18" ht="15.95" customHeight="1">
      <c r="F261" s="78" t="s">
        <v>250</v>
      </c>
      <c r="R261" s="78" t="s">
        <v>250</v>
      </c>
    </row>
    <row r="262" spans="6:18" ht="15.95" customHeight="1">
      <c r="F262" s="78" t="s">
        <v>250</v>
      </c>
      <c r="R262" s="78" t="s">
        <v>250</v>
      </c>
    </row>
    <row r="263" spans="6:18" ht="15.95" customHeight="1">
      <c r="F263" s="78" t="s">
        <v>250</v>
      </c>
      <c r="R263" s="78" t="s">
        <v>250</v>
      </c>
    </row>
    <row r="264" spans="6:18" ht="15.95" customHeight="1">
      <c r="F264" s="78" t="s">
        <v>250</v>
      </c>
      <c r="R264" s="78" t="s">
        <v>250</v>
      </c>
    </row>
    <row r="265" spans="6:18" ht="15.95" customHeight="1">
      <c r="F265" s="78" t="s">
        <v>250</v>
      </c>
      <c r="R265" s="78" t="s">
        <v>250</v>
      </c>
    </row>
    <row r="266" spans="6:18" ht="15.95" customHeight="1">
      <c r="F266" s="78" t="s">
        <v>250</v>
      </c>
      <c r="R266" s="78" t="s">
        <v>250</v>
      </c>
    </row>
    <row r="267" spans="6:18" ht="15.95" customHeight="1">
      <c r="F267" s="78" t="s">
        <v>250</v>
      </c>
      <c r="R267" s="78" t="s">
        <v>250</v>
      </c>
    </row>
    <row r="268" spans="6:18" ht="15.95" customHeight="1">
      <c r="F268" s="78" t="s">
        <v>250</v>
      </c>
      <c r="R268" s="78" t="s">
        <v>250</v>
      </c>
    </row>
    <row r="269" spans="6:18" ht="15.95" customHeight="1">
      <c r="F269" s="78" t="s">
        <v>250</v>
      </c>
      <c r="R269" s="78" t="s">
        <v>250</v>
      </c>
    </row>
    <row r="270" spans="6:18" ht="15.95" customHeight="1">
      <c r="F270" s="78" t="s">
        <v>250</v>
      </c>
      <c r="R270" s="78" t="s">
        <v>250</v>
      </c>
    </row>
    <row r="271" spans="6:18" ht="15.95" customHeight="1">
      <c r="F271" s="78" t="s">
        <v>250</v>
      </c>
      <c r="R271" s="78" t="s">
        <v>250</v>
      </c>
    </row>
    <row r="272" spans="6:18" ht="15.95" customHeight="1">
      <c r="F272" s="78" t="s">
        <v>250</v>
      </c>
      <c r="R272" s="78" t="s">
        <v>250</v>
      </c>
    </row>
    <row r="273" spans="6:18" ht="15.95" customHeight="1">
      <c r="F273" s="78" t="s">
        <v>250</v>
      </c>
      <c r="R273" s="78" t="s">
        <v>250</v>
      </c>
    </row>
    <row r="274" spans="6:18" ht="15.95" customHeight="1">
      <c r="F274" s="78" t="s">
        <v>250</v>
      </c>
      <c r="R274" s="78" t="s">
        <v>250</v>
      </c>
    </row>
    <row r="275" spans="6:18" ht="15.95" customHeight="1">
      <c r="F275" s="78" t="s">
        <v>250</v>
      </c>
      <c r="R275" s="78" t="s">
        <v>250</v>
      </c>
    </row>
    <row r="276" spans="6:18" ht="15.95" customHeight="1">
      <c r="F276" s="78" t="s">
        <v>250</v>
      </c>
      <c r="R276" s="78" t="s">
        <v>250</v>
      </c>
    </row>
    <row r="277" spans="6:18" ht="15.95" customHeight="1">
      <c r="F277" s="78" t="s">
        <v>250</v>
      </c>
      <c r="R277" s="78" t="s">
        <v>250</v>
      </c>
    </row>
    <row r="278" spans="6:18" ht="15.95" customHeight="1">
      <c r="F278" s="78" t="s">
        <v>250</v>
      </c>
      <c r="R278" s="78" t="s">
        <v>250</v>
      </c>
    </row>
    <row r="279" spans="6:18" ht="15.95" customHeight="1">
      <c r="F279" s="78" t="s">
        <v>250</v>
      </c>
      <c r="R279" s="78" t="s">
        <v>250</v>
      </c>
    </row>
    <row r="280" spans="6:18" ht="15.95" customHeight="1">
      <c r="F280" s="78" t="s">
        <v>250</v>
      </c>
      <c r="R280" s="78" t="s">
        <v>250</v>
      </c>
    </row>
    <row r="281" spans="6:18" ht="15.95" customHeight="1">
      <c r="F281" s="78" t="s">
        <v>250</v>
      </c>
      <c r="R281" s="78" t="s">
        <v>250</v>
      </c>
    </row>
    <row r="282" spans="6:18" ht="15.95" customHeight="1">
      <c r="F282" s="78" t="s">
        <v>250</v>
      </c>
      <c r="R282" s="78" t="s">
        <v>250</v>
      </c>
    </row>
    <row r="283" spans="6:18" ht="15.95" customHeight="1">
      <c r="F283" s="78" t="s">
        <v>250</v>
      </c>
      <c r="R283" s="78" t="s">
        <v>250</v>
      </c>
    </row>
    <row r="284" spans="6:18" ht="15.95" customHeight="1">
      <c r="F284" s="78" t="s">
        <v>250</v>
      </c>
      <c r="R284" s="78" t="s">
        <v>250</v>
      </c>
    </row>
    <row r="285" spans="6:18" ht="15.95" customHeight="1">
      <c r="F285" s="78" t="s">
        <v>250</v>
      </c>
      <c r="R285" s="78" t="s">
        <v>250</v>
      </c>
    </row>
    <row r="286" spans="6:18" ht="15.95" customHeight="1">
      <c r="F286" s="78" t="s">
        <v>250</v>
      </c>
      <c r="R286" s="78" t="s">
        <v>250</v>
      </c>
    </row>
    <row r="287" spans="6:18" ht="15.95" customHeight="1">
      <c r="F287" s="78" t="s">
        <v>250</v>
      </c>
      <c r="R287" s="78" t="s">
        <v>250</v>
      </c>
    </row>
    <row r="288" spans="6:18" ht="15.95" customHeight="1">
      <c r="F288" s="78" t="s">
        <v>250</v>
      </c>
      <c r="R288" s="78" t="s">
        <v>250</v>
      </c>
    </row>
    <row r="289" spans="6:18" ht="15.95" customHeight="1">
      <c r="F289" s="78" t="s">
        <v>250</v>
      </c>
      <c r="R289" s="78" t="s">
        <v>250</v>
      </c>
    </row>
    <row r="290" spans="6:18" ht="15.95" customHeight="1">
      <c r="F290" s="78" t="s">
        <v>250</v>
      </c>
      <c r="R290" s="78" t="s">
        <v>250</v>
      </c>
    </row>
    <row r="291" spans="6:18" ht="15.95" customHeight="1">
      <c r="F291" s="78" t="s">
        <v>250</v>
      </c>
      <c r="R291" s="78" t="s">
        <v>250</v>
      </c>
    </row>
    <row r="292" spans="6:18" ht="15.95" customHeight="1">
      <c r="F292" s="78" t="s">
        <v>250</v>
      </c>
      <c r="R292" s="78" t="s">
        <v>250</v>
      </c>
    </row>
    <row r="293" spans="6:18" ht="15.95" customHeight="1">
      <c r="F293" s="78" t="s">
        <v>250</v>
      </c>
      <c r="R293" s="78" t="s">
        <v>250</v>
      </c>
    </row>
    <row r="294" spans="6:18" ht="15.95" customHeight="1">
      <c r="F294" s="78" t="s">
        <v>250</v>
      </c>
      <c r="R294" s="78" t="s">
        <v>250</v>
      </c>
    </row>
    <row r="295" spans="6:18" ht="15.95" customHeight="1">
      <c r="F295" s="78" t="s">
        <v>250</v>
      </c>
      <c r="R295" s="78" t="s">
        <v>250</v>
      </c>
    </row>
    <row r="296" spans="6:18" ht="15.95" customHeight="1">
      <c r="F296" s="78" t="s">
        <v>250</v>
      </c>
      <c r="R296" s="78" t="s">
        <v>250</v>
      </c>
    </row>
    <row r="297" spans="6:18" ht="15.95" customHeight="1">
      <c r="F297" s="78" t="s">
        <v>250</v>
      </c>
      <c r="R297" s="78" t="s">
        <v>250</v>
      </c>
    </row>
    <row r="298" spans="6:18" ht="15.95" customHeight="1">
      <c r="F298" s="78" t="s">
        <v>250</v>
      </c>
      <c r="R298" s="78" t="s">
        <v>250</v>
      </c>
    </row>
    <row r="299" spans="6:18" ht="15.95" customHeight="1">
      <c r="F299" s="78" t="s">
        <v>250</v>
      </c>
      <c r="R299" s="78" t="s">
        <v>250</v>
      </c>
    </row>
    <row r="300" spans="6:18" ht="15.95" customHeight="1">
      <c r="F300" s="78" t="s">
        <v>250</v>
      </c>
      <c r="R300" s="78" t="s">
        <v>250</v>
      </c>
    </row>
    <row r="301" spans="6:18" ht="15.95" customHeight="1">
      <c r="F301" s="78" t="s">
        <v>250</v>
      </c>
      <c r="R301" s="78" t="s">
        <v>250</v>
      </c>
    </row>
    <row r="302" spans="6:18" ht="15.95" customHeight="1">
      <c r="F302" s="78" t="s">
        <v>250</v>
      </c>
      <c r="R302" s="78" t="s">
        <v>250</v>
      </c>
    </row>
    <row r="303" spans="6:18" ht="15.95" customHeight="1">
      <c r="F303" s="78" t="s">
        <v>250</v>
      </c>
      <c r="R303" s="78" t="s">
        <v>250</v>
      </c>
    </row>
    <row r="304" spans="6:18" ht="15.95" customHeight="1">
      <c r="F304" s="78" t="s">
        <v>250</v>
      </c>
      <c r="R304" s="78" t="s">
        <v>250</v>
      </c>
    </row>
    <row r="305" spans="6:18" ht="15.95" customHeight="1">
      <c r="F305" s="78" t="s">
        <v>250</v>
      </c>
      <c r="R305" s="78" t="s">
        <v>250</v>
      </c>
    </row>
    <row r="306" spans="6:18" ht="15.95" customHeight="1">
      <c r="F306" s="78" t="s">
        <v>250</v>
      </c>
      <c r="R306" s="78" t="s">
        <v>250</v>
      </c>
    </row>
    <row r="307" spans="6:18" ht="15.95" customHeight="1">
      <c r="F307" s="78" t="s">
        <v>250</v>
      </c>
      <c r="R307" s="78" t="s">
        <v>250</v>
      </c>
    </row>
    <row r="308" spans="6:18" ht="15.95" customHeight="1">
      <c r="F308" s="78" t="s">
        <v>250</v>
      </c>
      <c r="R308" s="78" t="s">
        <v>250</v>
      </c>
    </row>
    <row r="309" spans="6:18" ht="15.95" customHeight="1">
      <c r="F309" s="78" t="s">
        <v>250</v>
      </c>
      <c r="R309" s="78" t="s">
        <v>250</v>
      </c>
    </row>
    <row r="310" spans="6:18" ht="15.95" customHeight="1">
      <c r="F310" s="78" t="s">
        <v>250</v>
      </c>
      <c r="R310" s="78" t="s">
        <v>250</v>
      </c>
    </row>
    <row r="311" spans="6:18" ht="15.95" customHeight="1">
      <c r="F311" s="78" t="s">
        <v>250</v>
      </c>
      <c r="R311" s="78" t="s">
        <v>250</v>
      </c>
    </row>
    <row r="312" spans="6:18" ht="15.95" customHeight="1">
      <c r="F312" s="78" t="s">
        <v>250</v>
      </c>
      <c r="R312" s="78" t="s">
        <v>250</v>
      </c>
    </row>
    <row r="313" spans="6:18" ht="15.95" customHeight="1">
      <c r="F313" s="78" t="s">
        <v>250</v>
      </c>
      <c r="R313" s="78" t="s">
        <v>250</v>
      </c>
    </row>
    <row r="314" spans="6:18" ht="15.95" customHeight="1">
      <c r="F314" s="78" t="s">
        <v>250</v>
      </c>
      <c r="R314" s="78" t="s">
        <v>250</v>
      </c>
    </row>
    <row r="315" spans="6:18" ht="15.95" customHeight="1">
      <c r="F315" s="78" t="s">
        <v>250</v>
      </c>
      <c r="R315" s="78" t="s">
        <v>250</v>
      </c>
    </row>
    <row r="316" spans="6:18" ht="15.95" customHeight="1">
      <c r="F316" s="78" t="s">
        <v>250</v>
      </c>
      <c r="R316" s="78" t="s">
        <v>250</v>
      </c>
    </row>
    <row r="317" spans="6:18" ht="15.95" customHeight="1">
      <c r="F317" s="78" t="s">
        <v>250</v>
      </c>
      <c r="R317" s="78" t="s">
        <v>250</v>
      </c>
    </row>
    <row r="318" spans="6:18" ht="15.95" customHeight="1">
      <c r="F318" s="78" t="s">
        <v>250</v>
      </c>
      <c r="R318" s="78" t="s">
        <v>250</v>
      </c>
    </row>
    <row r="319" spans="6:18" ht="15.95" customHeight="1">
      <c r="F319" s="78" t="s">
        <v>250</v>
      </c>
      <c r="R319" s="78" t="s">
        <v>250</v>
      </c>
    </row>
    <row r="320" spans="6:18" ht="15.95" customHeight="1">
      <c r="F320" s="78" t="s">
        <v>250</v>
      </c>
      <c r="R320" s="78" t="s">
        <v>250</v>
      </c>
    </row>
    <row r="321" spans="6:18" ht="15.95" customHeight="1">
      <c r="F321" s="78" t="s">
        <v>250</v>
      </c>
      <c r="R321" s="78" t="s">
        <v>250</v>
      </c>
    </row>
    <row r="322" spans="6:18" ht="15.95" customHeight="1">
      <c r="F322" s="78" t="s">
        <v>250</v>
      </c>
      <c r="R322" s="78" t="s">
        <v>250</v>
      </c>
    </row>
    <row r="323" spans="6:18" ht="15.95" customHeight="1">
      <c r="F323" s="78" t="s">
        <v>250</v>
      </c>
      <c r="R323" s="78" t="s">
        <v>250</v>
      </c>
    </row>
    <row r="324" spans="6:18" ht="15.95" customHeight="1">
      <c r="F324" s="78" t="s">
        <v>250</v>
      </c>
      <c r="R324" s="78" t="s">
        <v>250</v>
      </c>
    </row>
    <row r="325" spans="6:18" ht="15.95" customHeight="1">
      <c r="F325" s="78" t="s">
        <v>250</v>
      </c>
      <c r="R325" s="78" t="s">
        <v>250</v>
      </c>
    </row>
    <row r="326" spans="6:18" ht="15.95" customHeight="1">
      <c r="F326" s="78" t="s">
        <v>250</v>
      </c>
      <c r="R326" s="78" t="s">
        <v>250</v>
      </c>
    </row>
    <row r="327" spans="6:18" ht="15.95" customHeight="1">
      <c r="F327" s="78" t="s">
        <v>250</v>
      </c>
      <c r="R327" s="78" t="s">
        <v>250</v>
      </c>
    </row>
    <row r="328" spans="6:18" ht="15.95" customHeight="1">
      <c r="F328" s="78" t="s">
        <v>250</v>
      </c>
      <c r="R328" s="78" t="s">
        <v>250</v>
      </c>
    </row>
    <row r="329" spans="6:18" ht="15.95" customHeight="1">
      <c r="F329" s="78" t="s">
        <v>250</v>
      </c>
      <c r="R329" s="78" t="s">
        <v>250</v>
      </c>
    </row>
    <row r="330" spans="6:18" ht="15.95" customHeight="1">
      <c r="F330" s="78" t="s">
        <v>250</v>
      </c>
      <c r="R330" s="78" t="s">
        <v>250</v>
      </c>
    </row>
    <row r="331" spans="6:18" ht="15.95" customHeight="1">
      <c r="F331" s="78" t="s">
        <v>250</v>
      </c>
      <c r="R331" s="78" t="s">
        <v>250</v>
      </c>
    </row>
    <row r="332" spans="6:18" ht="15.95" customHeight="1">
      <c r="F332" s="78" t="s">
        <v>250</v>
      </c>
      <c r="R332" s="78" t="s">
        <v>250</v>
      </c>
    </row>
    <row r="333" spans="6:18" ht="15.95" customHeight="1">
      <c r="F333" s="78" t="s">
        <v>250</v>
      </c>
      <c r="R333" s="78" t="s">
        <v>250</v>
      </c>
    </row>
    <row r="334" spans="6:18" ht="15.95" customHeight="1">
      <c r="F334" s="78" t="s">
        <v>250</v>
      </c>
      <c r="R334" s="78" t="s">
        <v>250</v>
      </c>
    </row>
    <row r="335" spans="6:18" ht="15.95" customHeight="1">
      <c r="F335" s="78" t="s">
        <v>250</v>
      </c>
      <c r="R335" s="78" t="s">
        <v>250</v>
      </c>
    </row>
    <row r="336" spans="6:18" ht="15.95" customHeight="1">
      <c r="F336" s="78" t="s">
        <v>250</v>
      </c>
      <c r="R336" s="78" t="s">
        <v>250</v>
      </c>
    </row>
    <row r="337" spans="6:18" ht="15.95" customHeight="1">
      <c r="F337" s="78" t="s">
        <v>250</v>
      </c>
      <c r="R337" s="78" t="s">
        <v>250</v>
      </c>
    </row>
    <row r="338" spans="6:18" ht="15.95" customHeight="1">
      <c r="F338" s="78" t="s">
        <v>250</v>
      </c>
      <c r="R338" s="78" t="s">
        <v>250</v>
      </c>
    </row>
    <row r="339" spans="6:18" ht="15.95" customHeight="1">
      <c r="F339" s="78" t="s">
        <v>250</v>
      </c>
      <c r="R339" s="78" t="s">
        <v>250</v>
      </c>
    </row>
    <row r="340" spans="6:18" ht="15.95" customHeight="1">
      <c r="F340" s="78" t="s">
        <v>250</v>
      </c>
      <c r="R340" s="78" t="s">
        <v>250</v>
      </c>
    </row>
    <row r="341" spans="6:18" ht="15.95" customHeight="1">
      <c r="F341" s="78" t="s">
        <v>250</v>
      </c>
      <c r="R341" s="78" t="s">
        <v>250</v>
      </c>
    </row>
    <row r="342" spans="6:18" ht="15.95" customHeight="1">
      <c r="F342" s="78" t="s">
        <v>250</v>
      </c>
      <c r="R342" s="78" t="s">
        <v>250</v>
      </c>
    </row>
    <row r="343" spans="6:18" ht="15.95" customHeight="1">
      <c r="F343" s="78" t="s">
        <v>250</v>
      </c>
      <c r="R343" s="78" t="s">
        <v>250</v>
      </c>
    </row>
    <row r="344" spans="6:18" ht="15.95" customHeight="1">
      <c r="F344" s="78" t="s">
        <v>250</v>
      </c>
      <c r="R344" s="78" t="s">
        <v>250</v>
      </c>
    </row>
    <row r="345" spans="6:18" ht="15.95" customHeight="1">
      <c r="F345" s="78" t="s">
        <v>250</v>
      </c>
      <c r="R345" s="78" t="s">
        <v>250</v>
      </c>
    </row>
    <row r="346" spans="6:18" ht="15.95" customHeight="1">
      <c r="F346" s="78" t="s">
        <v>250</v>
      </c>
      <c r="R346" s="78" t="s">
        <v>250</v>
      </c>
    </row>
    <row r="347" spans="6:18" ht="15.95" customHeight="1">
      <c r="F347" s="78" t="s">
        <v>250</v>
      </c>
      <c r="R347" s="78" t="s">
        <v>250</v>
      </c>
    </row>
    <row r="348" spans="6:18" ht="15.95" customHeight="1">
      <c r="F348" s="78" t="s">
        <v>250</v>
      </c>
      <c r="R348" s="78" t="s">
        <v>250</v>
      </c>
    </row>
    <row r="349" spans="6:18" ht="15.95" customHeight="1">
      <c r="F349" s="78" t="s">
        <v>250</v>
      </c>
      <c r="R349" s="78" t="s">
        <v>250</v>
      </c>
    </row>
    <row r="350" spans="6:18" ht="15.95" customHeight="1">
      <c r="F350" s="78" t="s">
        <v>250</v>
      </c>
      <c r="R350" s="78" t="s">
        <v>250</v>
      </c>
    </row>
    <row r="351" spans="6:18" ht="15.95" customHeight="1">
      <c r="F351" s="78" t="s">
        <v>250</v>
      </c>
      <c r="R351" s="78" t="s">
        <v>250</v>
      </c>
    </row>
    <row r="352" spans="6:18" ht="15.95" customHeight="1">
      <c r="F352" s="78" t="s">
        <v>250</v>
      </c>
      <c r="R352" s="78" t="s">
        <v>250</v>
      </c>
    </row>
    <row r="353" spans="6:18" ht="15.95" customHeight="1">
      <c r="F353" s="78" t="s">
        <v>250</v>
      </c>
      <c r="R353" s="78" t="s">
        <v>250</v>
      </c>
    </row>
    <row r="354" spans="6:18" ht="15.95" customHeight="1">
      <c r="F354" s="78" t="s">
        <v>250</v>
      </c>
      <c r="R354" s="78" t="s">
        <v>250</v>
      </c>
    </row>
    <row r="355" spans="6:18" ht="15.95" customHeight="1">
      <c r="F355" s="78" t="s">
        <v>250</v>
      </c>
      <c r="R355" s="78" t="s">
        <v>250</v>
      </c>
    </row>
    <row r="356" spans="6:18" ht="15.95" customHeight="1">
      <c r="F356" s="78" t="s">
        <v>250</v>
      </c>
      <c r="R356" s="78" t="s">
        <v>250</v>
      </c>
    </row>
    <row r="357" spans="6:18" ht="15.95" customHeight="1">
      <c r="F357" s="78" t="s">
        <v>250</v>
      </c>
      <c r="R357" s="78" t="s">
        <v>250</v>
      </c>
    </row>
    <row r="358" spans="6:18" ht="15.95" customHeight="1">
      <c r="F358" s="78" t="s">
        <v>250</v>
      </c>
      <c r="R358" s="78" t="s">
        <v>250</v>
      </c>
    </row>
    <row r="359" spans="6:18" ht="15.95" customHeight="1">
      <c r="F359" s="78" t="s">
        <v>250</v>
      </c>
      <c r="R359" s="78" t="s">
        <v>250</v>
      </c>
    </row>
    <row r="360" spans="6:18" ht="15.95" customHeight="1">
      <c r="F360" s="78" t="s">
        <v>250</v>
      </c>
      <c r="R360" s="78" t="s">
        <v>250</v>
      </c>
    </row>
    <row r="361" spans="6:18" ht="15.95" customHeight="1">
      <c r="F361" s="78" t="s">
        <v>250</v>
      </c>
      <c r="R361" s="78" t="s">
        <v>250</v>
      </c>
    </row>
    <row r="362" spans="6:18" ht="15.95" customHeight="1">
      <c r="F362" s="78" t="s">
        <v>250</v>
      </c>
      <c r="R362" s="78" t="s">
        <v>250</v>
      </c>
    </row>
    <row r="363" spans="6:18" ht="15.95" customHeight="1">
      <c r="F363" s="78" t="s">
        <v>250</v>
      </c>
      <c r="R363" s="78" t="s">
        <v>250</v>
      </c>
    </row>
    <row r="364" spans="6:18" ht="15.95" customHeight="1">
      <c r="F364" s="78" t="s">
        <v>250</v>
      </c>
      <c r="R364" s="78" t="s">
        <v>250</v>
      </c>
    </row>
    <row r="365" spans="6:18" ht="15.95" customHeight="1">
      <c r="F365" s="78" t="s">
        <v>250</v>
      </c>
      <c r="R365" s="78" t="s">
        <v>250</v>
      </c>
    </row>
    <row r="366" spans="6:18" ht="15.95" customHeight="1">
      <c r="F366" s="78" t="s">
        <v>250</v>
      </c>
      <c r="R366" s="78" t="s">
        <v>250</v>
      </c>
    </row>
    <row r="367" spans="6:18" ht="15.95" customHeight="1">
      <c r="F367" s="78" t="s">
        <v>250</v>
      </c>
      <c r="R367" s="78" t="s">
        <v>250</v>
      </c>
    </row>
    <row r="368" spans="6:18" ht="15.95" customHeight="1">
      <c r="F368" s="78" t="s">
        <v>250</v>
      </c>
      <c r="R368" s="78" t="s">
        <v>250</v>
      </c>
    </row>
    <row r="369" spans="6:18" ht="15.95" customHeight="1">
      <c r="F369" s="78" t="s">
        <v>250</v>
      </c>
      <c r="R369" s="78" t="s">
        <v>250</v>
      </c>
    </row>
    <row r="370" spans="6:18" ht="15.95" customHeight="1">
      <c r="F370" s="78" t="s">
        <v>250</v>
      </c>
      <c r="R370" s="78" t="s">
        <v>250</v>
      </c>
    </row>
    <row r="371" spans="6:18" ht="15.95" customHeight="1">
      <c r="F371" s="78" t="s">
        <v>250</v>
      </c>
      <c r="R371" s="78" t="s">
        <v>250</v>
      </c>
    </row>
    <row r="372" spans="6:18" ht="15.95" customHeight="1">
      <c r="F372" s="78" t="s">
        <v>250</v>
      </c>
      <c r="R372" s="78" t="s">
        <v>250</v>
      </c>
    </row>
    <row r="373" spans="6:18" ht="15.95" customHeight="1">
      <c r="F373" s="78" t="s">
        <v>250</v>
      </c>
      <c r="R373" s="78" t="s">
        <v>250</v>
      </c>
    </row>
    <row r="374" spans="6:18" ht="15.95" customHeight="1">
      <c r="F374" s="78" t="s">
        <v>250</v>
      </c>
      <c r="R374" s="78" t="s">
        <v>250</v>
      </c>
    </row>
    <row r="375" spans="6:18" ht="15.95" customHeight="1">
      <c r="F375" s="78" t="s">
        <v>250</v>
      </c>
      <c r="R375" s="78" t="s">
        <v>250</v>
      </c>
    </row>
    <row r="376" spans="6:18" ht="15.95" customHeight="1">
      <c r="F376" s="78" t="s">
        <v>250</v>
      </c>
      <c r="R376" s="78" t="s">
        <v>250</v>
      </c>
    </row>
    <row r="377" spans="6:18" ht="15.95" customHeight="1">
      <c r="F377" s="78" t="s">
        <v>250</v>
      </c>
      <c r="R377" s="78" t="s">
        <v>250</v>
      </c>
    </row>
    <row r="378" spans="6:18" ht="15.95" customHeight="1">
      <c r="F378" s="78" t="s">
        <v>250</v>
      </c>
      <c r="R378" s="78" t="s">
        <v>250</v>
      </c>
    </row>
    <row r="379" spans="6:18" ht="15.95" customHeight="1">
      <c r="F379" s="78" t="s">
        <v>250</v>
      </c>
      <c r="R379" s="78" t="s">
        <v>250</v>
      </c>
    </row>
    <row r="380" spans="6:18" ht="15.95" customHeight="1">
      <c r="F380" s="78" t="s">
        <v>250</v>
      </c>
      <c r="R380" s="78" t="s">
        <v>250</v>
      </c>
    </row>
    <row r="381" spans="6:18" ht="15.95" customHeight="1">
      <c r="F381" s="78" t="s">
        <v>250</v>
      </c>
      <c r="R381" s="78" t="s">
        <v>250</v>
      </c>
    </row>
    <row r="382" spans="6:18" ht="15.95" customHeight="1">
      <c r="F382" s="78" t="s">
        <v>250</v>
      </c>
      <c r="R382" s="78" t="s">
        <v>250</v>
      </c>
    </row>
    <row r="383" spans="6:18" ht="15.95" customHeight="1">
      <c r="F383" s="78" t="s">
        <v>250</v>
      </c>
      <c r="R383" s="78" t="s">
        <v>250</v>
      </c>
    </row>
    <row r="384" spans="6:18" ht="15.95" customHeight="1">
      <c r="F384" s="78" t="s">
        <v>250</v>
      </c>
      <c r="R384" s="78" t="s">
        <v>250</v>
      </c>
    </row>
    <row r="385" spans="6:18" ht="15.95" customHeight="1">
      <c r="F385" s="78" t="s">
        <v>250</v>
      </c>
      <c r="R385" s="78" t="s">
        <v>250</v>
      </c>
    </row>
    <row r="386" spans="6:18" ht="15.95" customHeight="1">
      <c r="F386" s="78" t="s">
        <v>250</v>
      </c>
      <c r="R386" s="78" t="s">
        <v>250</v>
      </c>
    </row>
    <row r="387" spans="6:18" ht="15.95" customHeight="1">
      <c r="F387" s="78" t="s">
        <v>250</v>
      </c>
      <c r="R387" s="78" t="s">
        <v>250</v>
      </c>
    </row>
    <row r="388" spans="6:18" ht="15.95" customHeight="1">
      <c r="F388" s="78" t="s">
        <v>250</v>
      </c>
      <c r="R388" s="78" t="s">
        <v>250</v>
      </c>
    </row>
    <row r="389" spans="6:18" ht="15.95" customHeight="1">
      <c r="F389" s="78" t="s">
        <v>250</v>
      </c>
      <c r="R389" s="78" t="s">
        <v>250</v>
      </c>
    </row>
    <row r="390" spans="6:18" ht="15.95" customHeight="1">
      <c r="F390" s="78" t="s">
        <v>250</v>
      </c>
      <c r="R390" s="78" t="s">
        <v>250</v>
      </c>
    </row>
    <row r="391" spans="6:18" ht="15.95" customHeight="1">
      <c r="F391" s="78" t="s">
        <v>250</v>
      </c>
      <c r="R391" s="78" t="s">
        <v>250</v>
      </c>
    </row>
    <row r="392" spans="6:18" ht="15.95" customHeight="1">
      <c r="F392" s="78" t="s">
        <v>250</v>
      </c>
      <c r="R392" s="78" t="s">
        <v>250</v>
      </c>
    </row>
    <row r="393" spans="6:18" ht="15.95" customHeight="1">
      <c r="F393" s="78" t="s">
        <v>250</v>
      </c>
      <c r="R393" s="78" t="s">
        <v>250</v>
      </c>
    </row>
    <row r="394" spans="6:18" ht="15.95" customHeight="1">
      <c r="F394" s="78" t="s">
        <v>250</v>
      </c>
      <c r="R394" s="78" t="s">
        <v>250</v>
      </c>
    </row>
    <row r="395" spans="6:18" ht="15.95" customHeight="1">
      <c r="F395" s="78" t="s">
        <v>250</v>
      </c>
      <c r="R395" s="78" t="s">
        <v>250</v>
      </c>
    </row>
    <row r="396" spans="6:18" ht="15.95" customHeight="1">
      <c r="F396" s="78" t="s">
        <v>250</v>
      </c>
      <c r="R396" s="78" t="s">
        <v>250</v>
      </c>
    </row>
    <row r="397" spans="6:18" ht="15.95" customHeight="1">
      <c r="F397" s="78" t="s">
        <v>250</v>
      </c>
      <c r="R397" s="78" t="s">
        <v>250</v>
      </c>
    </row>
    <row r="398" spans="6:18" ht="15.95" customHeight="1">
      <c r="F398" s="78" t="s">
        <v>250</v>
      </c>
      <c r="R398" s="78" t="s">
        <v>250</v>
      </c>
    </row>
    <row r="399" spans="6:18" ht="15.95" customHeight="1">
      <c r="F399" s="78" t="s">
        <v>250</v>
      </c>
      <c r="R399" s="78" t="s">
        <v>250</v>
      </c>
    </row>
    <row r="400" spans="6:18" ht="15.95" customHeight="1">
      <c r="F400" s="78" t="s">
        <v>250</v>
      </c>
      <c r="R400" s="78" t="s">
        <v>250</v>
      </c>
    </row>
    <row r="401" spans="6:18" ht="15.95" customHeight="1">
      <c r="F401" s="78" t="s">
        <v>250</v>
      </c>
      <c r="R401" s="78" t="s">
        <v>250</v>
      </c>
    </row>
    <row r="402" spans="6:18" ht="15.95" customHeight="1">
      <c r="F402" s="78" t="s">
        <v>250</v>
      </c>
      <c r="R402" s="78" t="s">
        <v>250</v>
      </c>
    </row>
    <row r="403" spans="6:18" ht="15.95" customHeight="1">
      <c r="F403" s="78" t="s">
        <v>250</v>
      </c>
      <c r="R403" s="78" t="s">
        <v>250</v>
      </c>
    </row>
    <row r="404" spans="6:18" ht="15.95" customHeight="1">
      <c r="F404" s="78" t="s">
        <v>250</v>
      </c>
      <c r="R404" s="78" t="s">
        <v>250</v>
      </c>
    </row>
    <row r="405" spans="6:18" ht="15.95" customHeight="1">
      <c r="F405" s="78" t="s">
        <v>250</v>
      </c>
      <c r="R405" s="78" t="s">
        <v>250</v>
      </c>
    </row>
    <row r="406" spans="6:18" ht="15.95" customHeight="1">
      <c r="F406" s="78" t="s">
        <v>250</v>
      </c>
      <c r="R406" s="78" t="s">
        <v>250</v>
      </c>
    </row>
    <row r="407" spans="6:18" ht="15.95" customHeight="1">
      <c r="F407" s="78" t="s">
        <v>250</v>
      </c>
      <c r="R407" s="78" t="s">
        <v>250</v>
      </c>
    </row>
    <row r="408" spans="6:18" ht="15.95" customHeight="1">
      <c r="F408" s="78" t="s">
        <v>250</v>
      </c>
      <c r="R408" s="78" t="s">
        <v>250</v>
      </c>
    </row>
    <row r="409" spans="6:18" ht="15.95" customHeight="1">
      <c r="F409" s="78" t="s">
        <v>250</v>
      </c>
      <c r="R409" s="78" t="s">
        <v>250</v>
      </c>
    </row>
    <row r="410" spans="6:18" ht="15.95" customHeight="1">
      <c r="F410" s="78" t="s">
        <v>250</v>
      </c>
      <c r="R410" s="78" t="s">
        <v>250</v>
      </c>
    </row>
    <row r="411" spans="6:18" ht="15.95" customHeight="1">
      <c r="F411" s="78" t="s">
        <v>250</v>
      </c>
      <c r="R411" s="78" t="s">
        <v>250</v>
      </c>
    </row>
    <row r="412" spans="6:18" ht="15.95" customHeight="1">
      <c r="F412" s="78" t="s">
        <v>250</v>
      </c>
      <c r="R412" s="78" t="s">
        <v>250</v>
      </c>
    </row>
    <row r="413" spans="6:18" ht="15.95" customHeight="1">
      <c r="F413" s="78" t="s">
        <v>250</v>
      </c>
      <c r="R413" s="78" t="s">
        <v>250</v>
      </c>
    </row>
    <row r="414" spans="6:18" ht="15.95" customHeight="1">
      <c r="F414" s="78" t="s">
        <v>250</v>
      </c>
      <c r="R414" s="78" t="s">
        <v>250</v>
      </c>
    </row>
    <row r="415" spans="6:18" ht="15.95" customHeight="1">
      <c r="F415" s="78" t="s">
        <v>250</v>
      </c>
      <c r="R415" s="78" t="s">
        <v>250</v>
      </c>
    </row>
    <row r="416" spans="6:18" ht="15.95" customHeight="1">
      <c r="F416" s="78" t="s">
        <v>250</v>
      </c>
      <c r="R416" s="78" t="s">
        <v>250</v>
      </c>
    </row>
    <row r="417" spans="6:18" ht="15.95" customHeight="1">
      <c r="F417" s="78" t="s">
        <v>250</v>
      </c>
      <c r="R417" s="78" t="s">
        <v>250</v>
      </c>
    </row>
    <row r="418" spans="6:18" ht="15.95" customHeight="1">
      <c r="F418" s="78" t="s">
        <v>250</v>
      </c>
      <c r="R418" s="78" t="s">
        <v>250</v>
      </c>
    </row>
    <row r="419" spans="6:18" ht="15.95" customHeight="1">
      <c r="F419" s="78" t="s">
        <v>250</v>
      </c>
      <c r="R419" s="78" t="s">
        <v>250</v>
      </c>
    </row>
    <row r="420" spans="6:18" ht="15.95" customHeight="1">
      <c r="F420" s="78" t="s">
        <v>250</v>
      </c>
      <c r="R420" s="78" t="s">
        <v>250</v>
      </c>
    </row>
    <row r="421" spans="6:18" ht="15.95" customHeight="1">
      <c r="F421" s="78" t="s">
        <v>250</v>
      </c>
      <c r="R421" s="78" t="s">
        <v>250</v>
      </c>
    </row>
    <row r="422" spans="6:18" ht="15.95" customHeight="1">
      <c r="F422" s="78" t="s">
        <v>250</v>
      </c>
      <c r="R422" s="78" t="s">
        <v>250</v>
      </c>
    </row>
    <row r="423" spans="6:18" ht="15.95" customHeight="1">
      <c r="F423" s="78" t="s">
        <v>250</v>
      </c>
      <c r="R423" s="78" t="s">
        <v>250</v>
      </c>
    </row>
    <row r="424" spans="6:18" ht="15.95" customHeight="1">
      <c r="F424" s="78" t="s">
        <v>250</v>
      </c>
      <c r="R424" s="78" t="s">
        <v>250</v>
      </c>
    </row>
    <row r="425" spans="6:18" ht="15.95" customHeight="1">
      <c r="F425" s="78" t="s">
        <v>250</v>
      </c>
      <c r="R425" s="78" t="s">
        <v>250</v>
      </c>
    </row>
    <row r="426" spans="6:18" ht="15.95" customHeight="1">
      <c r="F426" s="78" t="s">
        <v>250</v>
      </c>
      <c r="R426" s="78" t="s">
        <v>250</v>
      </c>
    </row>
    <row r="427" spans="6:18" ht="15.95" customHeight="1">
      <c r="F427" s="78" t="s">
        <v>250</v>
      </c>
      <c r="R427" s="78" t="s">
        <v>250</v>
      </c>
    </row>
    <row r="428" spans="6:18" ht="15.95" customHeight="1">
      <c r="F428" s="78" t="s">
        <v>250</v>
      </c>
      <c r="R428" s="78" t="s">
        <v>250</v>
      </c>
    </row>
    <row r="429" spans="6:18" ht="15.95" customHeight="1">
      <c r="F429" s="78" t="s">
        <v>250</v>
      </c>
      <c r="R429" s="78" t="s">
        <v>250</v>
      </c>
    </row>
    <row r="430" spans="6:18" ht="15.95" customHeight="1">
      <c r="F430" s="78" t="s">
        <v>250</v>
      </c>
      <c r="R430" s="78" t="s">
        <v>250</v>
      </c>
    </row>
    <row r="431" spans="6:18" ht="15.95" customHeight="1">
      <c r="F431" s="78" t="s">
        <v>250</v>
      </c>
      <c r="R431" s="78" t="s">
        <v>250</v>
      </c>
    </row>
    <row r="432" spans="6:18" ht="15.95" customHeight="1">
      <c r="F432" s="78" t="s">
        <v>250</v>
      </c>
      <c r="R432" s="78" t="s">
        <v>250</v>
      </c>
    </row>
    <row r="433" spans="6:18" ht="15.95" customHeight="1">
      <c r="F433" s="78" t="s">
        <v>250</v>
      </c>
      <c r="R433" s="78" t="s">
        <v>250</v>
      </c>
    </row>
    <row r="434" spans="6:18" ht="15.95" customHeight="1">
      <c r="F434" s="78" t="s">
        <v>250</v>
      </c>
      <c r="R434" s="78" t="s">
        <v>250</v>
      </c>
    </row>
    <row r="435" spans="6:18" ht="15.95" customHeight="1">
      <c r="F435" s="78" t="s">
        <v>250</v>
      </c>
      <c r="R435" s="78" t="s">
        <v>250</v>
      </c>
    </row>
    <row r="436" spans="6:18" ht="15.95" customHeight="1">
      <c r="F436" s="78" t="s">
        <v>250</v>
      </c>
      <c r="R436" s="78" t="s">
        <v>250</v>
      </c>
    </row>
    <row r="437" spans="6:18" ht="15.95" customHeight="1">
      <c r="F437" s="78" t="s">
        <v>250</v>
      </c>
      <c r="R437" s="78" t="s">
        <v>250</v>
      </c>
    </row>
    <row r="438" spans="6:18" ht="15.95" customHeight="1">
      <c r="F438" s="78" t="s">
        <v>250</v>
      </c>
      <c r="R438" s="78" t="s">
        <v>250</v>
      </c>
    </row>
    <row r="439" spans="6:18" ht="15.95" customHeight="1">
      <c r="F439" s="78" t="s">
        <v>250</v>
      </c>
      <c r="R439" s="78" t="s">
        <v>250</v>
      </c>
    </row>
    <row r="440" spans="6:18" ht="15.95" customHeight="1">
      <c r="F440" s="78" t="s">
        <v>250</v>
      </c>
      <c r="R440" s="78" t="s">
        <v>250</v>
      </c>
    </row>
    <row r="441" spans="6:18" ht="15.95" customHeight="1">
      <c r="F441" s="78" t="s">
        <v>250</v>
      </c>
      <c r="R441" s="78" t="s">
        <v>250</v>
      </c>
    </row>
    <row r="442" spans="6:18" ht="15.95" customHeight="1">
      <c r="F442" s="78" t="s">
        <v>250</v>
      </c>
      <c r="R442" s="78" t="s">
        <v>250</v>
      </c>
    </row>
    <row r="443" spans="6:18" ht="15.95" customHeight="1">
      <c r="F443" s="78" t="s">
        <v>250</v>
      </c>
      <c r="R443" s="78" t="s">
        <v>250</v>
      </c>
    </row>
    <row r="444" spans="6:18" ht="15.95" customHeight="1">
      <c r="F444" s="78" t="s">
        <v>250</v>
      </c>
      <c r="R444" s="78" t="s">
        <v>250</v>
      </c>
    </row>
    <row r="445" spans="6:18" ht="15.95" customHeight="1">
      <c r="F445" s="78" t="s">
        <v>250</v>
      </c>
      <c r="R445" s="78" t="s">
        <v>250</v>
      </c>
    </row>
    <row r="446" spans="6:18" ht="15.95" customHeight="1">
      <c r="F446" s="78" t="s">
        <v>250</v>
      </c>
      <c r="R446" s="78" t="s">
        <v>250</v>
      </c>
    </row>
    <row r="447" spans="6:18" ht="15.95" customHeight="1">
      <c r="F447" s="78" t="s">
        <v>250</v>
      </c>
      <c r="R447" s="78" t="s">
        <v>250</v>
      </c>
    </row>
    <row r="448" spans="6:18" ht="15.95" customHeight="1">
      <c r="F448" s="78" t="s">
        <v>250</v>
      </c>
      <c r="R448" s="78" t="s">
        <v>250</v>
      </c>
    </row>
    <row r="449" spans="6:18" ht="15.95" customHeight="1">
      <c r="F449" s="78" t="s">
        <v>250</v>
      </c>
      <c r="R449" s="78" t="s">
        <v>250</v>
      </c>
    </row>
    <row r="450" spans="6:18" ht="15.95" customHeight="1">
      <c r="F450" s="78" t="s">
        <v>250</v>
      </c>
      <c r="R450" s="78" t="s">
        <v>250</v>
      </c>
    </row>
    <row r="451" spans="6:18" ht="15.95" customHeight="1">
      <c r="F451" s="78" t="s">
        <v>250</v>
      </c>
      <c r="R451" s="78" t="s">
        <v>250</v>
      </c>
    </row>
    <row r="452" spans="6:18" ht="15.95" customHeight="1">
      <c r="F452" s="78" t="s">
        <v>250</v>
      </c>
      <c r="R452" s="78" t="s">
        <v>250</v>
      </c>
    </row>
    <row r="453" spans="6:18" ht="15.95" customHeight="1">
      <c r="F453" s="78" t="s">
        <v>250</v>
      </c>
      <c r="R453" s="78" t="s">
        <v>250</v>
      </c>
    </row>
    <row r="454" spans="6:18" ht="15.95" customHeight="1">
      <c r="F454" s="78" t="s">
        <v>250</v>
      </c>
      <c r="R454" s="78" t="s">
        <v>250</v>
      </c>
    </row>
    <row r="455" spans="6:18" ht="15.95" customHeight="1">
      <c r="F455" s="78" t="s">
        <v>250</v>
      </c>
      <c r="R455" s="78" t="s">
        <v>250</v>
      </c>
    </row>
    <row r="456" spans="6:18" ht="15.95" customHeight="1">
      <c r="F456" s="78" t="s">
        <v>250</v>
      </c>
      <c r="R456" s="78" t="s">
        <v>250</v>
      </c>
    </row>
    <row r="457" spans="6:18" ht="15.95" customHeight="1">
      <c r="F457" s="78" t="s">
        <v>250</v>
      </c>
      <c r="R457" s="78" t="s">
        <v>250</v>
      </c>
    </row>
    <row r="458" spans="6:18" ht="15.95" customHeight="1">
      <c r="F458" s="78" t="s">
        <v>250</v>
      </c>
      <c r="R458" s="78" t="s">
        <v>250</v>
      </c>
    </row>
    <row r="459" spans="6:18" ht="15.95" customHeight="1">
      <c r="F459" s="78" t="s">
        <v>250</v>
      </c>
      <c r="R459" s="78" t="s">
        <v>250</v>
      </c>
    </row>
    <row r="460" spans="6:18" ht="15.95" customHeight="1">
      <c r="F460" s="78" t="s">
        <v>250</v>
      </c>
      <c r="R460" s="78" t="s">
        <v>250</v>
      </c>
    </row>
    <row r="461" spans="6:18" ht="15.95" customHeight="1">
      <c r="F461" s="78" t="s">
        <v>250</v>
      </c>
      <c r="R461" s="78" t="s">
        <v>250</v>
      </c>
    </row>
    <row r="462" spans="6:18" ht="15.95" customHeight="1">
      <c r="F462" s="78" t="s">
        <v>250</v>
      </c>
      <c r="R462" s="78" t="s">
        <v>250</v>
      </c>
    </row>
    <row r="463" spans="6:18" ht="15.95" customHeight="1">
      <c r="F463" s="78" t="s">
        <v>250</v>
      </c>
      <c r="R463" s="78" t="s">
        <v>250</v>
      </c>
    </row>
    <row r="464" spans="6:18" ht="15.95" customHeight="1">
      <c r="F464" s="78" t="s">
        <v>250</v>
      </c>
      <c r="R464" s="78" t="s">
        <v>250</v>
      </c>
    </row>
    <row r="465" spans="6:18" ht="15.95" customHeight="1">
      <c r="F465" s="78" t="s">
        <v>250</v>
      </c>
      <c r="R465" s="78" t="s">
        <v>250</v>
      </c>
    </row>
    <row r="466" spans="6:18" ht="15.95" customHeight="1">
      <c r="F466" s="78" t="s">
        <v>250</v>
      </c>
      <c r="R466" s="78" t="s">
        <v>250</v>
      </c>
    </row>
    <row r="467" spans="6:18" ht="15.95" customHeight="1">
      <c r="F467" s="78" t="s">
        <v>250</v>
      </c>
      <c r="R467" s="78" t="s">
        <v>250</v>
      </c>
    </row>
    <row r="468" spans="6:18" ht="15.95" customHeight="1">
      <c r="F468" s="78" t="s">
        <v>250</v>
      </c>
      <c r="R468" s="78" t="s">
        <v>250</v>
      </c>
    </row>
    <row r="469" spans="6:18" ht="15.95" customHeight="1">
      <c r="F469" s="78" t="s">
        <v>250</v>
      </c>
      <c r="R469" s="78" t="s">
        <v>250</v>
      </c>
    </row>
    <row r="470" spans="6:18" ht="15.95" customHeight="1">
      <c r="F470" s="78" t="s">
        <v>250</v>
      </c>
      <c r="R470" s="78" t="s">
        <v>250</v>
      </c>
    </row>
    <row r="471" spans="6:18" ht="15.95" customHeight="1">
      <c r="F471" s="78" t="s">
        <v>250</v>
      </c>
      <c r="R471" s="78" t="s">
        <v>250</v>
      </c>
    </row>
    <row r="472" spans="6:18" ht="15.95" customHeight="1">
      <c r="F472" s="78" t="s">
        <v>250</v>
      </c>
      <c r="R472" s="78" t="s">
        <v>250</v>
      </c>
    </row>
    <row r="473" spans="6:18" ht="15.95" customHeight="1">
      <c r="F473" s="78" t="s">
        <v>250</v>
      </c>
      <c r="R473" s="78" t="s">
        <v>250</v>
      </c>
    </row>
    <row r="474" spans="6:18" ht="15.95" customHeight="1">
      <c r="F474" s="78" t="s">
        <v>250</v>
      </c>
      <c r="R474" s="78" t="s">
        <v>250</v>
      </c>
    </row>
    <row r="475" spans="6:18" ht="15.95" customHeight="1">
      <c r="F475" s="78" t="s">
        <v>250</v>
      </c>
      <c r="R475" s="78" t="s">
        <v>250</v>
      </c>
    </row>
    <row r="476" spans="6:18" ht="15.95" customHeight="1">
      <c r="F476" s="78" t="s">
        <v>250</v>
      </c>
      <c r="R476" s="78" t="s">
        <v>250</v>
      </c>
    </row>
    <row r="477" spans="6:18" ht="15.95" customHeight="1">
      <c r="F477" s="78" t="s">
        <v>250</v>
      </c>
      <c r="R477" s="78" t="s">
        <v>250</v>
      </c>
    </row>
    <row r="478" spans="6:18" ht="15.95" customHeight="1">
      <c r="F478" s="78" t="s">
        <v>250</v>
      </c>
      <c r="R478" s="78" t="s">
        <v>250</v>
      </c>
    </row>
    <row r="479" spans="6:18" ht="15.95" customHeight="1">
      <c r="F479" s="78" t="s">
        <v>250</v>
      </c>
      <c r="R479" s="78" t="s">
        <v>250</v>
      </c>
    </row>
    <row r="480" spans="6:18" ht="15.95" customHeight="1">
      <c r="F480" s="78" t="s">
        <v>250</v>
      </c>
      <c r="R480" s="78" t="s">
        <v>250</v>
      </c>
    </row>
    <row r="481" spans="6:18" ht="15.95" customHeight="1">
      <c r="F481" s="78" t="s">
        <v>250</v>
      </c>
      <c r="R481" s="78" t="s">
        <v>250</v>
      </c>
    </row>
    <row r="482" spans="6:18" ht="15.95" customHeight="1">
      <c r="F482" s="78" t="s">
        <v>250</v>
      </c>
      <c r="R482" s="78" t="s">
        <v>250</v>
      </c>
    </row>
    <row r="483" spans="6:18" ht="15.95" customHeight="1">
      <c r="F483" s="78" t="s">
        <v>250</v>
      </c>
      <c r="R483" s="78" t="s">
        <v>250</v>
      </c>
    </row>
    <row r="484" spans="6:18" ht="15.95" customHeight="1">
      <c r="F484" s="78" t="s">
        <v>250</v>
      </c>
      <c r="R484" s="78" t="s">
        <v>250</v>
      </c>
    </row>
    <row r="485" spans="6:18" ht="15.95" customHeight="1">
      <c r="F485" s="78" t="s">
        <v>250</v>
      </c>
      <c r="R485" s="78" t="s">
        <v>250</v>
      </c>
    </row>
    <row r="486" spans="6:18" ht="15.95" customHeight="1">
      <c r="F486" s="78" t="s">
        <v>250</v>
      </c>
      <c r="R486" s="78" t="s">
        <v>250</v>
      </c>
    </row>
    <row r="487" spans="6:18" ht="15.95" customHeight="1">
      <c r="F487" s="78" t="s">
        <v>250</v>
      </c>
      <c r="R487" s="78" t="s">
        <v>250</v>
      </c>
    </row>
    <row r="488" spans="6:18" ht="15.95" customHeight="1">
      <c r="F488" s="78" t="s">
        <v>250</v>
      </c>
      <c r="R488" s="78" t="s">
        <v>250</v>
      </c>
    </row>
    <row r="489" spans="6:18" ht="15.95" customHeight="1">
      <c r="F489" s="78" t="s">
        <v>250</v>
      </c>
      <c r="R489" s="78" t="s">
        <v>250</v>
      </c>
    </row>
    <row r="490" spans="6:18" ht="15.95" customHeight="1">
      <c r="F490" s="78" t="s">
        <v>250</v>
      </c>
      <c r="R490" s="78" t="s">
        <v>250</v>
      </c>
    </row>
    <row r="491" spans="6:18" ht="15.95" customHeight="1">
      <c r="F491" s="78" t="s">
        <v>250</v>
      </c>
      <c r="R491" s="78" t="s">
        <v>250</v>
      </c>
    </row>
    <row r="492" spans="6:18" ht="15.95" customHeight="1">
      <c r="F492" s="78" t="s">
        <v>250</v>
      </c>
      <c r="R492" s="78" t="s">
        <v>250</v>
      </c>
    </row>
    <row r="493" spans="6:18" ht="15.95" customHeight="1">
      <c r="F493" s="78" t="s">
        <v>250</v>
      </c>
      <c r="R493" s="78" t="s">
        <v>250</v>
      </c>
    </row>
    <row r="494" spans="6:18" ht="15.95" customHeight="1">
      <c r="F494" s="78" t="s">
        <v>250</v>
      </c>
      <c r="R494" s="78" t="s">
        <v>250</v>
      </c>
    </row>
    <row r="495" spans="6:18" ht="15.95" customHeight="1">
      <c r="F495" s="78" t="s">
        <v>250</v>
      </c>
      <c r="R495" s="78" t="s">
        <v>250</v>
      </c>
    </row>
    <row r="496" spans="6:18" ht="15.95" customHeight="1">
      <c r="F496" s="78" t="s">
        <v>250</v>
      </c>
      <c r="R496" s="78" t="s">
        <v>250</v>
      </c>
    </row>
    <row r="497" spans="6:18" ht="15.95" customHeight="1">
      <c r="F497" s="78" t="s">
        <v>250</v>
      </c>
      <c r="R497" s="78" t="s">
        <v>250</v>
      </c>
    </row>
    <row r="498" spans="6:18" ht="15.95" customHeight="1">
      <c r="F498" s="78" t="s">
        <v>250</v>
      </c>
      <c r="R498" s="78" t="s">
        <v>250</v>
      </c>
    </row>
    <row r="499" spans="6:18" ht="15.95" customHeight="1">
      <c r="F499" s="78" t="s">
        <v>250</v>
      </c>
      <c r="R499" s="78" t="s">
        <v>250</v>
      </c>
    </row>
    <row r="500" spans="6:18" ht="15.95" customHeight="1">
      <c r="F500" s="78" t="s">
        <v>250</v>
      </c>
      <c r="R500" s="78" t="s">
        <v>250</v>
      </c>
    </row>
    <row r="501" spans="6:18" ht="15.95" customHeight="1">
      <c r="F501" s="78" t="s">
        <v>250</v>
      </c>
      <c r="R501" s="78" t="s">
        <v>250</v>
      </c>
    </row>
    <row r="502" spans="6:18" ht="15.95" customHeight="1">
      <c r="F502" s="78" t="s">
        <v>250</v>
      </c>
      <c r="R502" s="78" t="s">
        <v>250</v>
      </c>
    </row>
    <row r="503" spans="6:18" ht="15.95" customHeight="1">
      <c r="F503" s="78" t="s">
        <v>250</v>
      </c>
      <c r="R503" s="78" t="s">
        <v>250</v>
      </c>
    </row>
    <row r="504" spans="6:18" ht="15.95" customHeight="1">
      <c r="F504" s="78" t="s">
        <v>250</v>
      </c>
      <c r="R504" s="78" t="s">
        <v>250</v>
      </c>
    </row>
    <row r="505" spans="6:18" ht="15.95" customHeight="1">
      <c r="F505" s="78" t="s">
        <v>250</v>
      </c>
      <c r="R505" s="78" t="s">
        <v>250</v>
      </c>
    </row>
    <row r="506" spans="6:18" ht="15.95" customHeight="1">
      <c r="F506" s="78" t="s">
        <v>250</v>
      </c>
      <c r="R506" s="78" t="s">
        <v>250</v>
      </c>
    </row>
    <row r="507" spans="6:18" ht="15.95" customHeight="1">
      <c r="F507" s="78" t="s">
        <v>250</v>
      </c>
      <c r="R507" s="78" t="s">
        <v>250</v>
      </c>
    </row>
    <row r="508" spans="6:18" ht="15.95" customHeight="1">
      <c r="F508" s="78" t="s">
        <v>250</v>
      </c>
      <c r="R508" s="78" t="s">
        <v>250</v>
      </c>
    </row>
    <row r="509" spans="6:18" ht="15.95" customHeight="1">
      <c r="F509" s="78" t="s">
        <v>250</v>
      </c>
      <c r="R509" s="78" t="s">
        <v>250</v>
      </c>
    </row>
    <row r="510" spans="6:18" ht="15.95" customHeight="1">
      <c r="F510" s="78" t="s">
        <v>250</v>
      </c>
      <c r="R510" s="78" t="s">
        <v>250</v>
      </c>
    </row>
    <row r="511" spans="6:18" ht="15.95" customHeight="1">
      <c r="F511" s="78" t="s">
        <v>250</v>
      </c>
      <c r="R511" s="78" t="s">
        <v>250</v>
      </c>
    </row>
    <row r="512" spans="6:18" ht="15.95" customHeight="1">
      <c r="F512" s="78" t="s">
        <v>250</v>
      </c>
      <c r="R512" s="78" t="s">
        <v>250</v>
      </c>
    </row>
    <row r="513" spans="6:18" ht="15.95" customHeight="1">
      <c r="F513" s="78" t="s">
        <v>250</v>
      </c>
      <c r="R513" s="78" t="s">
        <v>250</v>
      </c>
    </row>
    <row r="514" spans="6:18" ht="15.95" customHeight="1">
      <c r="F514" s="78" t="s">
        <v>250</v>
      </c>
      <c r="R514" s="78" t="s">
        <v>250</v>
      </c>
    </row>
    <row r="515" spans="6:18" ht="15.95" customHeight="1">
      <c r="F515" s="78" t="s">
        <v>250</v>
      </c>
      <c r="R515" s="78" t="s">
        <v>250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4"/>
  <conditionalFormatting sqref="AL9:AL25 AF9:AF25 Z9:Z25 N9:N25 H9:H25 H28:H31 N28:N31 Z28:Z31 AF28:AF31 AL28:AL31 T28:T31 T9:T25">
    <cfRule type="cellIs" dxfId="19" priority="35" stopIfTrue="1" operator="greaterThan">
      <formula>G9</formula>
    </cfRule>
  </conditionalFormatting>
  <conditionalFormatting sqref="H34:H42">
    <cfRule type="cellIs" dxfId="18" priority="18" stopIfTrue="1" operator="greaterThan">
      <formula>G34</formula>
    </cfRule>
  </conditionalFormatting>
  <conditionalFormatting sqref="N34:N42">
    <cfRule type="cellIs" dxfId="17" priority="17" stopIfTrue="1" operator="greaterThan">
      <formula>M34</formula>
    </cfRule>
  </conditionalFormatting>
  <conditionalFormatting sqref="T34:T42">
    <cfRule type="cellIs" dxfId="16" priority="16" stopIfTrue="1" operator="greaterThan">
      <formula>S34</formula>
    </cfRule>
  </conditionalFormatting>
  <conditionalFormatting sqref="Z34:Z42">
    <cfRule type="cellIs" dxfId="15" priority="15" stopIfTrue="1" operator="greaterThan">
      <formula>Y34</formula>
    </cfRule>
  </conditionalFormatting>
  <conditionalFormatting sqref="AF34:AF42">
    <cfRule type="cellIs" dxfId="14" priority="14" stopIfTrue="1" operator="greaterThan">
      <formula>AE34</formula>
    </cfRule>
  </conditionalFormatting>
  <conditionalFormatting sqref="AL34:AL42">
    <cfRule type="cellIs" dxfId="13" priority="13" stopIfTrue="1" operator="greaterThan">
      <formula>AK34</formula>
    </cfRule>
  </conditionalFormatting>
  <conditionalFormatting sqref="H45:H49">
    <cfRule type="cellIs" dxfId="12" priority="12" stopIfTrue="1" operator="greaterThan">
      <formula>G45</formula>
    </cfRule>
  </conditionalFormatting>
  <conditionalFormatting sqref="N45:N49">
    <cfRule type="cellIs" dxfId="11" priority="11" stopIfTrue="1" operator="greaterThan">
      <formula>M45</formula>
    </cfRule>
  </conditionalFormatting>
  <conditionalFormatting sqref="T45:T49">
    <cfRule type="cellIs" dxfId="10" priority="10" stopIfTrue="1" operator="greaterThan">
      <formula>S45</formula>
    </cfRule>
  </conditionalFormatting>
  <conditionalFormatting sqref="Z45:Z49">
    <cfRule type="cellIs" dxfId="9" priority="9" stopIfTrue="1" operator="greaterThan">
      <formula>Y45</formula>
    </cfRule>
  </conditionalFormatting>
  <conditionalFormatting sqref="AF45:AF49">
    <cfRule type="cellIs" dxfId="8" priority="8" stopIfTrue="1" operator="greaterThan">
      <formula>AE45</formula>
    </cfRule>
  </conditionalFormatting>
  <conditionalFormatting sqref="AL45:AL49">
    <cfRule type="cellIs" dxfId="7" priority="7" stopIfTrue="1" operator="greaterThan">
      <formula>AK45</formula>
    </cfRule>
  </conditionalFormatting>
  <conditionalFormatting sqref="H52:H54">
    <cfRule type="cellIs" dxfId="6" priority="6" stopIfTrue="1" operator="greaterThan">
      <formula>G52</formula>
    </cfRule>
  </conditionalFormatting>
  <conditionalFormatting sqref="N52:N54">
    <cfRule type="cellIs" dxfId="5" priority="5" stopIfTrue="1" operator="greaterThan">
      <formula>M52</formula>
    </cfRule>
  </conditionalFormatting>
  <conditionalFormatting sqref="T52:T54">
    <cfRule type="cellIs" dxfId="4" priority="4" stopIfTrue="1" operator="greaterThan">
      <formula>S52</formula>
    </cfRule>
  </conditionalFormatting>
  <conditionalFormatting sqref="Z52:Z54">
    <cfRule type="cellIs" dxfId="3" priority="3" stopIfTrue="1" operator="greaterThan">
      <formula>Y52</formula>
    </cfRule>
  </conditionalFormatting>
  <conditionalFormatting sqref="AF52:AF54">
    <cfRule type="cellIs" dxfId="2" priority="2" stopIfTrue="1" operator="greaterThan">
      <formula>AE52</formula>
    </cfRule>
  </conditionalFormatting>
  <conditionalFormatting sqref="AL52:AL54">
    <cfRule type="cellIs" dxfId="1" priority="1" stopIfTrue="1" operator="greaterThan">
      <formula>AK52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AT515"/>
  <sheetViews>
    <sheetView showGridLines="0" showZeros="0" zoomScale="70" zoomScaleNormal="70" workbookViewId="0">
      <pane ySplit="8" topLeftCell="A9" activePane="bottomLeft" state="frozen"/>
      <selection activeCell="AI2" sqref="AI2"/>
      <selection pane="bottomLeft" activeCell="N9" sqref="N9"/>
    </sheetView>
  </sheetViews>
  <sheetFormatPr defaultColWidth="8.875" defaultRowHeight="15.95" customHeight="1"/>
  <cols>
    <col min="1" max="1" width="0.875" style="78" customWidth="1"/>
    <col min="2" max="2" width="10.375" style="78" customWidth="1"/>
    <col min="3" max="3" width="12.375" style="105" customWidth="1"/>
    <col min="4" max="4" width="4" style="105" customWidth="1"/>
    <col min="5" max="5" width="12.125" style="78" customWidth="1"/>
    <col min="6" max="6" width="12.125" style="78" hidden="1" customWidth="1"/>
    <col min="7" max="8" width="9.125" style="78" customWidth="1"/>
    <col min="9" max="9" width="3.375" style="78" customWidth="1"/>
    <col min="10" max="10" width="4" style="105" customWidth="1"/>
    <col min="11" max="11" width="12.125" style="78" customWidth="1"/>
    <col min="12" max="12" width="12.125" style="78" hidden="1" customWidth="1"/>
    <col min="13" max="14" width="9.125" style="78" customWidth="1"/>
    <col min="15" max="15" width="3.375" style="78" customWidth="1"/>
    <col min="16" max="16" width="4" style="105" customWidth="1"/>
    <col min="17" max="17" width="12.125" style="78" customWidth="1"/>
    <col min="18" max="18" width="12.125" style="78" hidden="1" customWidth="1"/>
    <col min="19" max="20" width="9.125" style="78" customWidth="1"/>
    <col min="21" max="21" width="3" style="78" customWidth="1"/>
    <col min="22" max="22" width="4" style="105" customWidth="1"/>
    <col min="23" max="23" width="12.125" style="78" customWidth="1"/>
    <col min="24" max="24" width="12.125" style="78" hidden="1" customWidth="1"/>
    <col min="25" max="26" width="9.125" style="78" customWidth="1"/>
    <col min="27" max="27" width="3.375" style="78" customWidth="1"/>
    <col min="28" max="28" width="4" style="105" customWidth="1"/>
    <col min="29" max="29" width="12.125" style="78" customWidth="1"/>
    <col min="30" max="30" width="12.125" style="78" hidden="1" customWidth="1"/>
    <col min="31" max="32" width="9.125" style="78" customWidth="1"/>
    <col min="33" max="33" width="3.375" style="78" customWidth="1"/>
    <col min="34" max="34" width="4" style="105" customWidth="1"/>
    <col min="35" max="35" width="12.125" style="78" customWidth="1"/>
    <col min="36" max="36" width="12.125" style="78" hidden="1" customWidth="1"/>
    <col min="37" max="38" width="9.125" style="78" customWidth="1"/>
    <col min="39" max="39" width="3.375" style="78" customWidth="1"/>
    <col min="40" max="41" width="8.875" style="78" customWidth="1"/>
    <col min="42" max="45" width="8.875" style="78" hidden="1" customWidth="1"/>
    <col min="46" max="47" width="8.875" style="78" customWidth="1"/>
    <col min="48" max="16384" width="8.875" style="78"/>
  </cols>
  <sheetData>
    <row r="1" spans="1:45" s="74" customFormat="1" ht="22.5" customHeight="1">
      <c r="A1" s="70"/>
      <c r="B1" s="71" t="s">
        <v>553</v>
      </c>
      <c r="C1" s="72"/>
      <c r="D1" s="72"/>
      <c r="E1" s="70"/>
      <c r="F1" s="70"/>
      <c r="G1" s="70"/>
      <c r="H1" s="70"/>
      <c r="I1" s="70"/>
      <c r="J1" s="72"/>
      <c r="K1" s="70"/>
      <c r="L1" s="70"/>
      <c r="M1" s="70"/>
      <c r="N1" s="70"/>
      <c r="O1" s="70"/>
      <c r="P1" s="72"/>
      <c r="Q1" s="70"/>
      <c r="R1" s="70"/>
      <c r="S1" s="70"/>
      <c r="T1" s="70"/>
      <c r="U1" s="70"/>
      <c r="V1" s="72"/>
      <c r="W1" s="70"/>
      <c r="X1" s="70"/>
      <c r="Y1" s="70"/>
      <c r="Z1" s="70"/>
      <c r="AA1" s="70"/>
      <c r="AB1" s="72"/>
      <c r="AC1" s="70"/>
      <c r="AD1" s="70"/>
      <c r="AE1" s="70"/>
      <c r="AF1" s="70"/>
      <c r="AG1" s="73"/>
      <c r="AH1" s="72"/>
      <c r="AI1" s="70"/>
      <c r="AJ1" s="70"/>
      <c r="AK1" s="426">
        <v>45931</v>
      </c>
      <c r="AL1" s="426"/>
      <c r="AM1" s="426"/>
    </row>
    <row r="2" spans="1:45" s="75" customFormat="1" ht="17.25" customHeight="1" thickBot="1">
      <c r="B2" s="76"/>
      <c r="C2" s="72"/>
      <c r="D2" s="77"/>
      <c r="E2" s="76"/>
      <c r="F2" s="76"/>
      <c r="G2" s="76"/>
      <c r="H2" s="76"/>
      <c r="I2" s="73"/>
      <c r="J2" s="77"/>
      <c r="K2" s="73"/>
      <c r="L2" s="73"/>
      <c r="M2" s="73"/>
      <c r="N2" s="73"/>
      <c r="O2" s="73"/>
      <c r="P2" s="77"/>
      <c r="Q2" s="73"/>
      <c r="R2" s="73"/>
      <c r="S2" s="73"/>
      <c r="T2" s="73"/>
      <c r="U2" s="73"/>
      <c r="V2" s="77"/>
      <c r="W2" s="73"/>
      <c r="X2" s="73"/>
      <c r="Y2" s="78"/>
      <c r="AA2" s="73"/>
      <c r="AB2" s="77"/>
      <c r="AE2" s="73"/>
      <c r="AG2" s="79"/>
      <c r="AH2" s="77"/>
      <c r="AI2" s="324" t="s">
        <v>690</v>
      </c>
      <c r="AK2" s="73" t="s">
        <v>183</v>
      </c>
      <c r="AL2" s="415">
        <f>+入力!N7</f>
        <v>0</v>
      </c>
      <c r="AM2" s="415"/>
    </row>
    <row r="3" spans="1:45" ht="19.5" customHeight="1">
      <c r="B3" s="80" t="s">
        <v>184</v>
      </c>
      <c r="C3" s="81"/>
      <c r="D3" s="80" t="s">
        <v>185</v>
      </c>
      <c r="E3" s="82"/>
      <c r="F3" s="83"/>
      <c r="G3" s="80" t="s">
        <v>186</v>
      </c>
      <c r="H3" s="84"/>
      <c r="I3" s="84"/>
      <c r="J3" s="84"/>
      <c r="K3" s="85"/>
      <c r="L3" s="85"/>
      <c r="M3" s="84"/>
      <c r="N3" s="84"/>
      <c r="O3" s="84"/>
      <c r="P3" s="84"/>
      <c r="Q3" s="84"/>
      <c r="R3" s="86"/>
      <c r="S3" s="87" t="s">
        <v>187</v>
      </c>
      <c r="T3" s="80" t="s">
        <v>188</v>
      </c>
      <c r="U3" s="82"/>
      <c r="V3" s="80" t="s">
        <v>189</v>
      </c>
      <c r="W3" s="84"/>
      <c r="X3" s="84"/>
      <c r="Y3" s="84"/>
      <c r="Z3" s="85"/>
      <c r="AA3" s="82" t="s">
        <v>190</v>
      </c>
      <c r="AB3" s="88" t="s">
        <v>191</v>
      </c>
      <c r="AC3" s="88"/>
      <c r="AD3" s="88"/>
      <c r="AE3" s="73"/>
      <c r="AF3" s="89"/>
      <c r="AG3" s="89"/>
      <c r="AH3" s="90"/>
      <c r="AK3" s="91"/>
      <c r="AL3" s="91"/>
      <c r="AM3" s="92" t="s">
        <v>192</v>
      </c>
      <c r="AO3" s="93"/>
    </row>
    <row r="4" spans="1:45" ht="15.75" customHeight="1">
      <c r="B4" s="399">
        <f>+入力!F2</f>
        <v>0</v>
      </c>
      <c r="C4" s="400"/>
      <c r="D4" s="403">
        <f>B4</f>
        <v>0</v>
      </c>
      <c r="E4" s="404"/>
      <c r="F4" s="94"/>
      <c r="G4" s="416" t="str">
        <f>CONCATENATE(入力!F3,入力!S3)&amp;"　/　"&amp;入力!F4</f>
        <v>様　/　</v>
      </c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95"/>
      <c r="S4" s="424">
        <f>+入力!F5</f>
        <v>0</v>
      </c>
      <c r="T4" s="420">
        <f>+入力!N5</f>
        <v>0</v>
      </c>
      <c r="U4" s="421"/>
      <c r="V4" s="408">
        <f>+入力!F6</f>
        <v>0</v>
      </c>
      <c r="W4" s="409"/>
      <c r="X4" s="409"/>
      <c r="Y4" s="409"/>
      <c r="Z4" s="409"/>
      <c r="AA4" s="410"/>
      <c r="AB4" s="96"/>
      <c r="AC4" s="96"/>
      <c r="AD4" s="97"/>
      <c r="AE4" s="98"/>
      <c r="AF4" s="98"/>
      <c r="AG4" s="98"/>
      <c r="AH4" s="99"/>
      <c r="AM4" s="92" t="s">
        <v>193</v>
      </c>
      <c r="AN4" s="75"/>
    </row>
    <row r="5" spans="1:45" ht="15.75" customHeight="1" thickBot="1">
      <c r="B5" s="401"/>
      <c r="C5" s="402"/>
      <c r="D5" s="405"/>
      <c r="E5" s="406"/>
      <c r="F5" s="100"/>
      <c r="G5" s="418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101"/>
      <c r="S5" s="425"/>
      <c r="T5" s="422"/>
      <c r="U5" s="423"/>
      <c r="V5" s="411"/>
      <c r="W5" s="412"/>
      <c r="X5" s="412"/>
      <c r="Y5" s="412"/>
      <c r="Z5" s="412"/>
      <c r="AA5" s="413"/>
      <c r="AB5" s="102" t="s">
        <v>194</v>
      </c>
      <c r="AC5" s="96"/>
      <c r="AD5" s="97"/>
      <c r="AE5" s="407">
        <f>+入力!M6</f>
        <v>0</v>
      </c>
      <c r="AF5" s="407"/>
      <c r="AG5" s="103" t="s">
        <v>195</v>
      </c>
      <c r="AH5" s="99"/>
      <c r="AM5" s="92" t="s">
        <v>150</v>
      </c>
    </row>
    <row r="6" spans="1:45" ht="9.75" customHeight="1" thickBot="1">
      <c r="M6" s="73"/>
    </row>
    <row r="7" spans="1:45" ht="19.5" customHeight="1">
      <c r="B7" s="106"/>
      <c r="C7" s="107"/>
      <c r="D7" s="108" t="s">
        <v>196</v>
      </c>
      <c r="E7" s="84"/>
      <c r="F7" s="84"/>
      <c r="G7" s="84"/>
      <c r="H7" s="84"/>
      <c r="I7" s="109"/>
      <c r="J7" s="108" t="s">
        <v>197</v>
      </c>
      <c r="K7" s="84"/>
      <c r="L7" s="84"/>
      <c r="M7" s="84"/>
      <c r="N7" s="84"/>
      <c r="O7" s="84"/>
      <c r="P7" s="108" t="s">
        <v>198</v>
      </c>
      <c r="Q7" s="84"/>
      <c r="R7" s="84"/>
      <c r="S7" s="84"/>
      <c r="T7" s="84"/>
      <c r="U7" s="109"/>
      <c r="V7" s="108" t="s">
        <v>199</v>
      </c>
      <c r="W7" s="84"/>
      <c r="X7" s="84"/>
      <c r="Y7" s="84"/>
      <c r="Z7" s="84"/>
      <c r="AA7" s="84"/>
      <c r="AB7" s="108" t="s">
        <v>200</v>
      </c>
      <c r="AC7" s="84"/>
      <c r="AD7" s="84"/>
      <c r="AE7" s="84"/>
      <c r="AF7" s="84"/>
      <c r="AG7" s="84"/>
      <c r="AH7" s="108" t="s">
        <v>413</v>
      </c>
      <c r="AI7" s="84"/>
      <c r="AJ7" s="84"/>
      <c r="AK7" s="84"/>
      <c r="AL7" s="84"/>
      <c r="AM7" s="82"/>
    </row>
    <row r="8" spans="1:45" ht="17.25" customHeight="1" thickBot="1">
      <c r="B8" s="110"/>
      <c r="C8" s="111"/>
      <c r="D8" s="112"/>
      <c r="E8" s="113" t="s">
        <v>201</v>
      </c>
      <c r="F8" s="113" t="s">
        <v>202</v>
      </c>
      <c r="G8" s="114" t="s">
        <v>203</v>
      </c>
      <c r="H8" s="114" t="s">
        <v>204</v>
      </c>
      <c r="I8" s="115" t="s">
        <v>205</v>
      </c>
      <c r="J8" s="112"/>
      <c r="K8" s="113" t="s">
        <v>201</v>
      </c>
      <c r="L8" s="113" t="s">
        <v>206</v>
      </c>
      <c r="M8" s="114" t="s">
        <v>203</v>
      </c>
      <c r="N8" s="114" t="s">
        <v>204</v>
      </c>
      <c r="O8" s="115" t="s">
        <v>205</v>
      </c>
      <c r="P8" s="112"/>
      <c r="Q8" s="113" t="s">
        <v>201</v>
      </c>
      <c r="R8" s="113" t="s">
        <v>202</v>
      </c>
      <c r="S8" s="114" t="s">
        <v>203</v>
      </c>
      <c r="T8" s="114" t="s">
        <v>204</v>
      </c>
      <c r="U8" s="115" t="s">
        <v>205</v>
      </c>
      <c r="V8" s="112"/>
      <c r="W8" s="113" t="s">
        <v>201</v>
      </c>
      <c r="X8" s="113" t="s">
        <v>206</v>
      </c>
      <c r="Y8" s="114" t="s">
        <v>203</v>
      </c>
      <c r="Z8" s="114" t="s">
        <v>204</v>
      </c>
      <c r="AA8" s="115" t="s">
        <v>205</v>
      </c>
      <c r="AB8" s="112"/>
      <c r="AC8" s="113" t="s">
        <v>201</v>
      </c>
      <c r="AD8" s="113" t="s">
        <v>206</v>
      </c>
      <c r="AE8" s="114" t="s">
        <v>203</v>
      </c>
      <c r="AF8" s="114" t="s">
        <v>204</v>
      </c>
      <c r="AG8" s="117" t="s">
        <v>205</v>
      </c>
      <c r="AH8" s="112"/>
      <c r="AI8" s="113" t="s">
        <v>201</v>
      </c>
      <c r="AJ8" s="113"/>
      <c r="AK8" s="114" t="s">
        <v>203</v>
      </c>
      <c r="AL8" s="114" t="s">
        <v>204</v>
      </c>
      <c r="AM8" s="118" t="s">
        <v>205</v>
      </c>
    </row>
    <row r="9" spans="1:45" ht="15.75" customHeight="1">
      <c r="A9" s="78">
        <v>40131</v>
      </c>
      <c r="B9" s="119" t="s">
        <v>175</v>
      </c>
      <c r="C9" s="120"/>
      <c r="D9" s="121"/>
      <c r="E9" s="65" t="s">
        <v>554</v>
      </c>
      <c r="F9" s="125" t="s">
        <v>250</v>
      </c>
      <c r="G9" s="256" t="s">
        <v>334</v>
      </c>
      <c r="H9" s="185"/>
      <c r="I9" s="186"/>
      <c r="J9" s="121" t="s">
        <v>418</v>
      </c>
      <c r="K9" s="65" t="s">
        <v>555</v>
      </c>
      <c r="L9" s="125" t="s">
        <v>556</v>
      </c>
      <c r="M9" s="184">
        <v>1024</v>
      </c>
      <c r="N9" s="185"/>
      <c r="O9" s="186"/>
      <c r="P9" s="121" t="s">
        <v>418</v>
      </c>
      <c r="Q9" s="65" t="s">
        <v>555</v>
      </c>
      <c r="R9" s="125" t="s">
        <v>557</v>
      </c>
      <c r="S9" s="184">
        <v>640</v>
      </c>
      <c r="T9" s="185"/>
      <c r="U9" s="186"/>
      <c r="V9" s="121" t="s">
        <v>216</v>
      </c>
      <c r="W9" s="65" t="s">
        <v>558</v>
      </c>
      <c r="X9" s="196" t="s">
        <v>559</v>
      </c>
      <c r="Y9" s="184">
        <v>1413</v>
      </c>
      <c r="Z9" s="185"/>
      <c r="AA9" s="187"/>
      <c r="AB9" s="121"/>
      <c r="AC9" s="131"/>
      <c r="AD9" s="159"/>
      <c r="AE9" s="184"/>
      <c r="AF9" s="185"/>
      <c r="AG9" s="188"/>
      <c r="AH9" s="158"/>
      <c r="AI9" s="131"/>
      <c r="AJ9" s="131"/>
      <c r="AK9" s="184"/>
      <c r="AL9" s="185"/>
      <c r="AM9" s="189"/>
      <c r="AP9" s="225"/>
      <c r="AQ9" s="225">
        <f>IF(N9&gt;0,1,0)</f>
        <v>0</v>
      </c>
      <c r="AR9" s="225">
        <f>IF(T9&gt;0,1,0)</f>
        <v>0</v>
      </c>
      <c r="AS9" s="225">
        <f>IF(Z9&gt;0,1,0)</f>
        <v>0</v>
      </c>
    </row>
    <row r="10" spans="1:45" ht="16.7" customHeight="1">
      <c r="B10" s="119">
        <v>45203</v>
      </c>
      <c r="D10" s="121"/>
      <c r="E10" s="65" t="s">
        <v>560</v>
      </c>
      <c r="F10" s="125" t="s">
        <v>250</v>
      </c>
      <c r="G10" s="256" t="s">
        <v>334</v>
      </c>
      <c r="H10" s="185"/>
      <c r="I10" s="190"/>
      <c r="J10" s="121" t="s">
        <v>418</v>
      </c>
      <c r="K10" s="65" t="s">
        <v>561</v>
      </c>
      <c r="L10" s="125" t="s">
        <v>562</v>
      </c>
      <c r="M10" s="184">
        <v>1430</v>
      </c>
      <c r="N10" s="185"/>
      <c r="O10" s="190"/>
      <c r="P10" s="121" t="s">
        <v>418</v>
      </c>
      <c r="Q10" s="65" t="s">
        <v>563</v>
      </c>
      <c r="R10" s="125" t="s">
        <v>564</v>
      </c>
      <c r="S10" s="184">
        <v>550</v>
      </c>
      <c r="T10" s="185"/>
      <c r="U10" s="191"/>
      <c r="V10" s="121" t="s">
        <v>216</v>
      </c>
      <c r="W10" s="65" t="s">
        <v>686</v>
      </c>
      <c r="X10" s="125" t="s">
        <v>565</v>
      </c>
      <c r="Y10" s="184">
        <v>1635</v>
      </c>
      <c r="Z10" s="185"/>
      <c r="AA10" s="188"/>
      <c r="AB10" s="121"/>
      <c r="AC10" s="131"/>
      <c r="AD10" s="159"/>
      <c r="AE10" s="184"/>
      <c r="AF10" s="185"/>
      <c r="AG10" s="192"/>
      <c r="AH10" s="158"/>
      <c r="AI10" s="131"/>
      <c r="AJ10" s="131"/>
      <c r="AK10" s="184"/>
      <c r="AL10" s="185"/>
      <c r="AM10" s="193"/>
      <c r="AP10" s="225"/>
      <c r="AQ10" s="225">
        <f t="shared" ref="AQ10:AQ13" si="0">IF(N10&gt;0,1,0)</f>
        <v>0</v>
      </c>
      <c r="AR10" s="225">
        <f>IF(T10&gt;0,1,0)</f>
        <v>0</v>
      </c>
      <c r="AS10" s="225">
        <f t="shared" ref="AS10:AS16" si="1">IF(Z10&gt;0,1,0)</f>
        <v>0</v>
      </c>
    </row>
    <row r="11" spans="1:45" ht="16.7" customHeight="1">
      <c r="B11" s="123"/>
      <c r="D11" s="121"/>
      <c r="E11" s="65" t="s">
        <v>566</v>
      </c>
      <c r="F11" s="196" t="s">
        <v>567</v>
      </c>
      <c r="G11" s="245" t="s">
        <v>210</v>
      </c>
      <c r="H11" s="185"/>
      <c r="I11" s="191"/>
      <c r="J11" s="121" t="s">
        <v>418</v>
      </c>
      <c r="K11" s="65" t="s">
        <v>568</v>
      </c>
      <c r="L11" s="125" t="s">
        <v>569</v>
      </c>
      <c r="M11" s="184">
        <v>809</v>
      </c>
      <c r="N11" s="185"/>
      <c r="O11" s="191"/>
      <c r="P11" s="121" t="s">
        <v>418</v>
      </c>
      <c r="Q11" s="65" t="s">
        <v>287</v>
      </c>
      <c r="R11" s="125" t="s">
        <v>570</v>
      </c>
      <c r="S11" s="184">
        <v>350</v>
      </c>
      <c r="T11" s="185"/>
      <c r="U11" s="191"/>
      <c r="V11" s="121" t="s">
        <v>216</v>
      </c>
      <c r="W11" s="65" t="s">
        <v>576</v>
      </c>
      <c r="X11" s="125" t="s">
        <v>577</v>
      </c>
      <c r="Y11" s="184">
        <v>3891</v>
      </c>
      <c r="Z11" s="185"/>
      <c r="AA11" s="188"/>
      <c r="AB11" s="121"/>
      <c r="AC11" s="131"/>
      <c r="AD11" s="159"/>
      <c r="AE11" s="184"/>
      <c r="AF11" s="185"/>
      <c r="AG11" s="188"/>
      <c r="AH11" s="158"/>
      <c r="AI11" s="131"/>
      <c r="AJ11" s="131"/>
      <c r="AK11" s="184"/>
      <c r="AL11" s="185"/>
      <c r="AM11" s="189"/>
      <c r="AP11" s="225"/>
      <c r="AQ11" s="225">
        <f t="shared" si="0"/>
        <v>0</v>
      </c>
      <c r="AR11" s="225">
        <f>IF(T11&gt;0,1,0)</f>
        <v>0</v>
      </c>
      <c r="AS11" s="225">
        <f t="shared" si="1"/>
        <v>0</v>
      </c>
    </row>
    <row r="12" spans="1:45" ht="16.7" customHeight="1">
      <c r="B12" s="123"/>
      <c r="D12" s="121"/>
      <c r="E12" s="65" t="s">
        <v>561</v>
      </c>
      <c r="F12" s="125" t="s">
        <v>572</v>
      </c>
      <c r="G12" s="245" t="s">
        <v>210</v>
      </c>
      <c r="H12" s="185"/>
      <c r="I12" s="191"/>
      <c r="J12" s="121" t="s">
        <v>418</v>
      </c>
      <c r="K12" s="65" t="s">
        <v>573</v>
      </c>
      <c r="L12" s="125" t="s">
        <v>574</v>
      </c>
      <c r="M12" s="184">
        <v>1420</v>
      </c>
      <c r="N12" s="185"/>
      <c r="O12" s="191"/>
      <c r="P12" s="121" t="s">
        <v>418</v>
      </c>
      <c r="Q12" s="65" t="s">
        <v>561</v>
      </c>
      <c r="R12" s="125" t="s">
        <v>575</v>
      </c>
      <c r="S12" s="184">
        <v>350</v>
      </c>
      <c r="T12" s="185"/>
      <c r="U12" s="191"/>
      <c r="V12" s="121" t="s">
        <v>216</v>
      </c>
      <c r="W12" s="65" t="s">
        <v>584</v>
      </c>
      <c r="X12" s="125" t="s">
        <v>585</v>
      </c>
      <c r="Y12" s="184">
        <v>715</v>
      </c>
      <c r="Z12" s="185"/>
      <c r="AA12" s="188"/>
      <c r="AB12" s="121"/>
      <c r="AC12" s="131"/>
      <c r="AD12" s="159"/>
      <c r="AE12" s="184"/>
      <c r="AF12" s="185"/>
      <c r="AG12" s="188"/>
      <c r="AH12" s="158"/>
      <c r="AI12" s="131"/>
      <c r="AJ12" s="131"/>
      <c r="AK12" s="184"/>
      <c r="AL12" s="185"/>
      <c r="AM12" s="189"/>
      <c r="AP12" s="225"/>
      <c r="AQ12" s="225">
        <f t="shared" si="0"/>
        <v>0</v>
      </c>
      <c r="AR12" s="225">
        <f t="shared" ref="AR12:AR15" si="2">IF(T12&gt;0,1,0)</f>
        <v>0</v>
      </c>
      <c r="AS12" s="225">
        <f t="shared" si="1"/>
        <v>0</v>
      </c>
    </row>
    <row r="13" spans="1:45" ht="16.7" customHeight="1">
      <c r="B13" s="123"/>
      <c r="D13" s="121"/>
      <c r="E13" s="65" t="s">
        <v>578</v>
      </c>
      <c r="F13" s="125" t="s">
        <v>579</v>
      </c>
      <c r="G13" s="245" t="s">
        <v>210</v>
      </c>
      <c r="H13" s="185"/>
      <c r="I13" s="191"/>
      <c r="J13" s="121" t="s">
        <v>418</v>
      </c>
      <c r="K13" s="65" t="s">
        <v>580</v>
      </c>
      <c r="L13" s="125" t="s">
        <v>581</v>
      </c>
      <c r="M13" s="184">
        <v>874</v>
      </c>
      <c r="N13" s="185"/>
      <c r="O13" s="191"/>
      <c r="P13" s="121" t="s">
        <v>418</v>
      </c>
      <c r="Q13" s="65" t="s">
        <v>582</v>
      </c>
      <c r="R13" s="125" t="s">
        <v>583</v>
      </c>
      <c r="S13" s="184">
        <v>520</v>
      </c>
      <c r="T13" s="185"/>
      <c r="U13" s="191"/>
      <c r="V13" s="121" t="s">
        <v>418</v>
      </c>
      <c r="W13" s="65" t="s">
        <v>588</v>
      </c>
      <c r="X13" s="125" t="s">
        <v>589</v>
      </c>
      <c r="Y13" s="184">
        <v>108</v>
      </c>
      <c r="Z13" s="185"/>
      <c r="AA13" s="188"/>
      <c r="AB13" s="121"/>
      <c r="AC13" s="131"/>
      <c r="AD13" s="159"/>
      <c r="AE13" s="184"/>
      <c r="AF13" s="185"/>
      <c r="AG13" s="188"/>
      <c r="AH13" s="158"/>
      <c r="AI13" s="131"/>
      <c r="AJ13" s="131"/>
      <c r="AK13" s="184"/>
      <c r="AL13" s="185"/>
      <c r="AM13" s="189"/>
      <c r="AP13" s="225"/>
      <c r="AQ13" s="225">
        <f t="shared" si="0"/>
        <v>0</v>
      </c>
      <c r="AR13" s="225">
        <f t="shared" si="2"/>
        <v>0</v>
      </c>
      <c r="AS13" s="225">
        <f t="shared" si="1"/>
        <v>0</v>
      </c>
    </row>
    <row r="14" spans="1:45" ht="16.7" customHeight="1">
      <c r="B14" s="123"/>
      <c r="D14" s="121"/>
      <c r="E14" s="65" t="s">
        <v>573</v>
      </c>
      <c r="F14" s="125" t="s">
        <v>586</v>
      </c>
      <c r="G14" s="245" t="s">
        <v>210</v>
      </c>
      <c r="H14" s="185"/>
      <c r="I14" s="191"/>
      <c r="J14" s="195"/>
      <c r="K14" s="65"/>
      <c r="L14" s="125"/>
      <c r="M14" s="245"/>
      <c r="N14" s="185"/>
      <c r="O14" s="191"/>
      <c r="P14" s="121" t="s">
        <v>418</v>
      </c>
      <c r="Q14" s="65" t="s">
        <v>580</v>
      </c>
      <c r="R14" s="125" t="s">
        <v>587</v>
      </c>
      <c r="S14" s="184">
        <v>240</v>
      </c>
      <c r="T14" s="185"/>
      <c r="U14" s="191"/>
      <c r="V14" s="121" t="s">
        <v>216</v>
      </c>
      <c r="W14" s="65" t="s">
        <v>594</v>
      </c>
      <c r="X14" s="125" t="s">
        <v>595</v>
      </c>
      <c r="Y14" s="184">
        <v>222</v>
      </c>
      <c r="Z14" s="185"/>
      <c r="AA14" s="188"/>
      <c r="AB14" s="195"/>
      <c r="AC14" s="131"/>
      <c r="AD14" s="131"/>
      <c r="AE14" s="184"/>
      <c r="AF14" s="185"/>
      <c r="AG14" s="192"/>
      <c r="AH14" s="158"/>
      <c r="AI14" s="131"/>
      <c r="AJ14" s="131"/>
      <c r="AK14" s="184"/>
      <c r="AL14" s="185"/>
      <c r="AM14" s="193"/>
      <c r="AP14" s="225"/>
      <c r="AQ14" s="225"/>
      <c r="AR14" s="225">
        <f t="shared" si="2"/>
        <v>0</v>
      </c>
      <c r="AS14" s="225">
        <f t="shared" si="1"/>
        <v>0</v>
      </c>
    </row>
    <row r="15" spans="1:45" ht="16.7" customHeight="1">
      <c r="B15" s="123"/>
      <c r="D15" s="195"/>
      <c r="E15" s="65" t="s">
        <v>590</v>
      </c>
      <c r="F15" s="125" t="s">
        <v>591</v>
      </c>
      <c r="G15" s="245" t="s">
        <v>210</v>
      </c>
      <c r="H15" s="185"/>
      <c r="I15" s="191"/>
      <c r="J15" s="195"/>
      <c r="K15" s="65"/>
      <c r="L15" s="125"/>
      <c r="M15" s="245"/>
      <c r="N15" s="185"/>
      <c r="O15" s="191"/>
      <c r="P15" s="121" t="s">
        <v>418</v>
      </c>
      <c r="Q15" s="65" t="s">
        <v>693</v>
      </c>
      <c r="R15" s="196" t="s">
        <v>694</v>
      </c>
      <c r="S15" s="184">
        <v>150</v>
      </c>
      <c r="T15" s="185"/>
      <c r="U15" s="191"/>
      <c r="V15" s="121" t="s">
        <v>216</v>
      </c>
      <c r="W15" s="65" t="s">
        <v>600</v>
      </c>
      <c r="X15" s="125" t="s">
        <v>601</v>
      </c>
      <c r="Y15" s="184">
        <v>439</v>
      </c>
      <c r="Z15" s="185"/>
      <c r="AA15" s="188"/>
      <c r="AB15" s="195"/>
      <c r="AC15" s="131"/>
      <c r="AD15" s="131"/>
      <c r="AE15" s="184"/>
      <c r="AF15" s="185"/>
      <c r="AG15" s="192"/>
      <c r="AH15" s="158"/>
      <c r="AI15" s="131"/>
      <c r="AJ15" s="131"/>
      <c r="AK15" s="184"/>
      <c r="AL15" s="185"/>
      <c r="AM15" s="193"/>
      <c r="AP15" s="225"/>
      <c r="AQ15" s="225"/>
      <c r="AR15" s="225">
        <f t="shared" si="2"/>
        <v>0</v>
      </c>
      <c r="AS15" s="225">
        <f t="shared" si="1"/>
        <v>0</v>
      </c>
    </row>
    <row r="16" spans="1:45" ht="16.7" customHeight="1">
      <c r="B16" s="123"/>
      <c r="D16" s="195"/>
      <c r="E16" s="65" t="s">
        <v>596</v>
      </c>
      <c r="F16" s="125" t="s">
        <v>597</v>
      </c>
      <c r="G16" s="245" t="s">
        <v>210</v>
      </c>
      <c r="H16" s="185"/>
      <c r="I16" s="191"/>
      <c r="J16" s="195"/>
      <c r="K16" s="65"/>
      <c r="L16" s="125"/>
      <c r="M16" s="245"/>
      <c r="N16" s="185"/>
      <c r="O16" s="191"/>
      <c r="P16" s="121"/>
      <c r="Q16" s="65" t="s">
        <v>592</v>
      </c>
      <c r="R16" s="125" t="s">
        <v>593</v>
      </c>
      <c r="S16" s="245" t="s">
        <v>210</v>
      </c>
      <c r="T16" s="185"/>
      <c r="U16" s="191"/>
      <c r="V16" s="287"/>
      <c r="W16" s="65" t="s">
        <v>602</v>
      </c>
      <c r="X16" s="125"/>
      <c r="Y16" s="256" t="s">
        <v>334</v>
      </c>
      <c r="Z16" s="185"/>
      <c r="AA16" s="188"/>
      <c r="AB16" s="195"/>
      <c r="AC16" s="131"/>
      <c r="AD16" s="131"/>
      <c r="AE16" s="184"/>
      <c r="AF16" s="185"/>
      <c r="AG16" s="192"/>
      <c r="AH16" s="158"/>
      <c r="AI16" s="131"/>
      <c r="AJ16" s="131"/>
      <c r="AK16" s="184"/>
      <c r="AL16" s="185"/>
      <c r="AM16" s="193"/>
      <c r="AP16" s="225"/>
      <c r="AQ16" s="225"/>
      <c r="AR16" s="225">
        <f>IF(T16&gt;0,1,0)</f>
        <v>0</v>
      </c>
      <c r="AS16" s="225">
        <f t="shared" si="1"/>
        <v>0</v>
      </c>
    </row>
    <row r="17" spans="2:46" ht="16.7" customHeight="1" thickBot="1">
      <c r="B17" s="123"/>
      <c r="D17" s="287"/>
      <c r="E17" s="258"/>
      <c r="F17" s="120"/>
      <c r="G17" s="315"/>
      <c r="H17" s="289"/>
      <c r="I17" s="316"/>
      <c r="J17" s="287"/>
      <c r="K17" s="258"/>
      <c r="L17" s="120"/>
      <c r="M17" s="317"/>
      <c r="N17" s="289"/>
      <c r="O17" s="316"/>
      <c r="P17" s="121"/>
      <c r="Q17" s="65" t="s">
        <v>598</v>
      </c>
      <c r="R17" s="125" t="s">
        <v>599</v>
      </c>
      <c r="S17" s="245" t="s">
        <v>210</v>
      </c>
      <c r="T17" s="289"/>
      <c r="U17" s="316"/>
      <c r="V17" s="323"/>
      <c r="W17" s="65" t="s">
        <v>685</v>
      </c>
      <c r="X17" s="125" t="s">
        <v>571</v>
      </c>
      <c r="Y17" s="321" t="s">
        <v>684</v>
      </c>
      <c r="Z17" s="289"/>
      <c r="AA17" s="318"/>
      <c r="AB17" s="287"/>
      <c r="AC17" s="258"/>
      <c r="AD17" s="258"/>
      <c r="AE17" s="288"/>
      <c r="AF17" s="289"/>
      <c r="AG17" s="292"/>
      <c r="AH17" s="319"/>
      <c r="AI17" s="258"/>
      <c r="AJ17" s="258"/>
      <c r="AK17" s="288"/>
      <c r="AL17" s="289"/>
      <c r="AM17" s="293"/>
      <c r="AP17" s="320"/>
      <c r="AQ17" s="320"/>
      <c r="AR17" s="320"/>
      <c r="AS17" s="320"/>
    </row>
    <row r="18" spans="2:46" ht="15.75" customHeight="1" thickBot="1">
      <c r="B18" s="126" t="s">
        <v>350</v>
      </c>
      <c r="C18" s="127">
        <f>SUM(G18:AG18)</f>
        <v>16780</v>
      </c>
      <c r="D18" s="165"/>
      <c r="E18" s="202"/>
      <c r="F18" s="202" t="s">
        <v>250</v>
      </c>
      <c r="G18" s="203">
        <f>SUM(G9:G16)</f>
        <v>0</v>
      </c>
      <c r="H18" s="203"/>
      <c r="I18" s="205"/>
      <c r="J18" s="165"/>
      <c r="K18" s="202"/>
      <c r="L18" s="202" t="s">
        <v>250</v>
      </c>
      <c r="M18" s="203">
        <f>SUM(M9:M16)</f>
        <v>5557</v>
      </c>
      <c r="N18" s="203"/>
      <c r="O18" s="205"/>
      <c r="P18" s="165"/>
      <c r="Q18" s="202"/>
      <c r="R18" s="202" t="s">
        <v>250</v>
      </c>
      <c r="S18" s="203">
        <f>SUM(S9:S16)</f>
        <v>2800</v>
      </c>
      <c r="T18" s="203"/>
      <c r="U18" s="205"/>
      <c r="V18" s="165"/>
      <c r="W18" s="202"/>
      <c r="X18" s="202" t="s">
        <v>250</v>
      </c>
      <c r="Y18" s="203">
        <f>SUM(Y9:Y16)</f>
        <v>8423</v>
      </c>
      <c r="Z18" s="203"/>
      <c r="AA18" s="205"/>
      <c r="AB18" s="165"/>
      <c r="AC18" s="202"/>
      <c r="AD18" s="202"/>
      <c r="AE18" s="203">
        <f>SUM(AE9:AE16)</f>
        <v>0</v>
      </c>
      <c r="AF18" s="203"/>
      <c r="AG18" s="206"/>
      <c r="AH18" s="170"/>
      <c r="AI18" s="202"/>
      <c r="AJ18" s="202"/>
      <c r="AK18" s="203"/>
      <c r="AL18" s="218"/>
      <c r="AM18" s="214"/>
      <c r="AP18" s="228">
        <f>SUM(AP9:AP16)</f>
        <v>0</v>
      </c>
      <c r="AQ18" s="228">
        <f>SUM(AQ9:AQ16)</f>
        <v>0</v>
      </c>
      <c r="AR18" s="228">
        <f>SUM(AR9:AR16)</f>
        <v>0</v>
      </c>
      <c r="AS18" s="280">
        <f>SUM(AS9:AS13,AS15:AS16)</f>
        <v>0</v>
      </c>
      <c r="AT18" s="78">
        <f>+AS14</f>
        <v>0</v>
      </c>
    </row>
    <row r="19" spans="2:46" ht="15.75" customHeight="1" thickBot="1">
      <c r="B19" s="129" t="s">
        <v>351</v>
      </c>
      <c r="C19" s="130">
        <f>SUM(H19,N19,T19,Z19,AF19,AL19)</f>
        <v>0</v>
      </c>
      <c r="D19" s="171"/>
      <c r="E19" s="208"/>
      <c r="F19" s="208" t="s">
        <v>250</v>
      </c>
      <c r="G19" s="233">
        <f>+AP18</f>
        <v>0</v>
      </c>
      <c r="H19" s="209">
        <f>SUM(H9:H16)</f>
        <v>0</v>
      </c>
      <c r="I19" s="211"/>
      <c r="J19" s="171"/>
      <c r="K19" s="208"/>
      <c r="L19" s="208" t="s">
        <v>250</v>
      </c>
      <c r="M19" s="233">
        <f>+AQ18</f>
        <v>0</v>
      </c>
      <c r="N19" s="209">
        <f>SUM(N9:N16)</f>
        <v>0</v>
      </c>
      <c r="O19" s="211"/>
      <c r="P19" s="171"/>
      <c r="Q19" s="208"/>
      <c r="R19" s="208" t="s">
        <v>250</v>
      </c>
      <c r="S19" s="233">
        <f>+AR18</f>
        <v>0</v>
      </c>
      <c r="T19" s="209">
        <f>SUM(T9:T16)</f>
        <v>0</v>
      </c>
      <c r="U19" s="211"/>
      <c r="V19" s="171"/>
      <c r="W19" s="234">
        <f>+AT18</f>
        <v>0</v>
      </c>
      <c r="X19" s="208" t="s">
        <v>250</v>
      </c>
      <c r="Y19" s="232">
        <f>+AS18</f>
        <v>0</v>
      </c>
      <c r="Z19" s="209">
        <f>SUM(Z9:Z17)</f>
        <v>0</v>
      </c>
      <c r="AA19" s="211"/>
      <c r="AB19" s="171"/>
      <c r="AC19" s="208"/>
      <c r="AD19" s="208"/>
      <c r="AE19" s="209"/>
      <c r="AF19" s="209">
        <f>SUM(AF9:AF16)</f>
        <v>0</v>
      </c>
      <c r="AG19" s="212"/>
      <c r="AH19" s="173"/>
      <c r="AI19" s="208"/>
      <c r="AJ19" s="208"/>
      <c r="AK19" s="209"/>
      <c r="AL19" s="219"/>
      <c r="AM19" s="215"/>
    </row>
    <row r="20" spans="2:46" ht="16.7" customHeight="1">
      <c r="B20" s="119" t="s">
        <v>176</v>
      </c>
      <c r="D20" s="121"/>
      <c r="E20" s="65" t="s">
        <v>603</v>
      </c>
      <c r="F20" s="125" t="s">
        <v>604</v>
      </c>
      <c r="G20" s="245" t="s">
        <v>210</v>
      </c>
      <c r="H20" s="185"/>
      <c r="I20" s="190"/>
      <c r="J20" s="121"/>
      <c r="K20" s="65"/>
      <c r="L20" s="125"/>
      <c r="M20" s="245"/>
      <c r="N20" s="185"/>
      <c r="O20" s="190"/>
      <c r="P20" s="121"/>
      <c r="Q20" s="65" t="s">
        <v>603</v>
      </c>
      <c r="R20" s="125" t="s">
        <v>605</v>
      </c>
      <c r="S20" s="245" t="s">
        <v>210</v>
      </c>
      <c r="T20" s="185"/>
      <c r="U20" s="190"/>
      <c r="V20" s="121" t="s">
        <v>216</v>
      </c>
      <c r="W20" s="65" t="s">
        <v>606</v>
      </c>
      <c r="X20" s="125" t="s">
        <v>607</v>
      </c>
      <c r="Y20" s="184">
        <v>2314</v>
      </c>
      <c r="Z20" s="185"/>
      <c r="AA20" s="192"/>
      <c r="AB20" s="121"/>
      <c r="AC20" s="131"/>
      <c r="AD20" s="159"/>
      <c r="AE20" s="184"/>
      <c r="AF20" s="185"/>
      <c r="AG20" s="192"/>
      <c r="AH20" s="195"/>
      <c r="AI20" s="131"/>
      <c r="AJ20" s="131"/>
      <c r="AK20" s="184"/>
      <c r="AL20" s="185"/>
      <c r="AM20" s="193"/>
      <c r="AP20" s="225">
        <f>IF(H20&gt;0,1,0)</f>
        <v>0</v>
      </c>
      <c r="AQ20" s="225"/>
      <c r="AR20" s="225"/>
      <c r="AS20" s="225">
        <f>IF(Z20&gt;0,1,0)</f>
        <v>0</v>
      </c>
    </row>
    <row r="21" spans="2:46" ht="16.7" customHeight="1">
      <c r="B21" s="119">
        <v>45420</v>
      </c>
      <c r="D21" s="121"/>
      <c r="E21" s="65"/>
      <c r="F21" s="125"/>
      <c r="G21" s="256"/>
      <c r="H21" s="185"/>
      <c r="I21" s="190"/>
      <c r="J21" s="121"/>
      <c r="K21" s="131"/>
      <c r="L21" s="159" t="s">
        <v>250</v>
      </c>
      <c r="M21" s="184"/>
      <c r="N21" s="185"/>
      <c r="O21" s="190"/>
      <c r="P21" s="121"/>
      <c r="Q21" s="125"/>
      <c r="R21" s="125" t="s">
        <v>250</v>
      </c>
      <c r="S21" s="184"/>
      <c r="T21" s="185"/>
      <c r="U21" s="190"/>
      <c r="V21" s="121" t="s">
        <v>216</v>
      </c>
      <c r="W21" s="65" t="s">
        <v>608</v>
      </c>
      <c r="X21" s="125" t="s">
        <v>609</v>
      </c>
      <c r="Y21" s="184">
        <v>338</v>
      </c>
      <c r="Z21" s="185"/>
      <c r="AA21" s="192"/>
      <c r="AB21" s="121"/>
      <c r="AC21" s="131"/>
      <c r="AD21" s="159"/>
      <c r="AE21" s="184"/>
      <c r="AF21" s="185"/>
      <c r="AG21" s="192"/>
      <c r="AH21" s="195"/>
      <c r="AI21" s="131"/>
      <c r="AJ21" s="131"/>
      <c r="AK21" s="184"/>
      <c r="AL21" s="185"/>
      <c r="AM21" s="193"/>
      <c r="AP21" s="225">
        <f>IF(H21&gt;0,1,0)</f>
        <v>0</v>
      </c>
      <c r="AQ21" s="229"/>
      <c r="AR21" s="229"/>
      <c r="AS21" s="225">
        <f t="shared" ref="AS21:AS25" si="3">IF(Z21&gt;0,1,0)</f>
        <v>0</v>
      </c>
    </row>
    <row r="22" spans="2:46" ht="16.7" customHeight="1">
      <c r="B22" s="123"/>
      <c r="D22" s="121"/>
      <c r="E22" s="125"/>
      <c r="F22" s="125" t="s">
        <v>250</v>
      </c>
      <c r="G22" s="184"/>
      <c r="H22" s="185"/>
      <c r="I22" s="190"/>
      <c r="J22" s="121"/>
      <c r="K22" s="131"/>
      <c r="L22" s="159" t="s">
        <v>250</v>
      </c>
      <c r="M22" s="184"/>
      <c r="N22" s="185"/>
      <c r="O22" s="190"/>
      <c r="P22" s="121"/>
      <c r="Q22" s="125"/>
      <c r="R22" s="125" t="s">
        <v>250</v>
      </c>
      <c r="S22" s="184"/>
      <c r="T22" s="185"/>
      <c r="U22" s="190"/>
      <c r="V22" s="121" t="s">
        <v>216</v>
      </c>
      <c r="W22" s="65" t="s">
        <v>610</v>
      </c>
      <c r="X22" s="125" t="s">
        <v>611</v>
      </c>
      <c r="Y22" s="184">
        <v>189</v>
      </c>
      <c r="Z22" s="185"/>
      <c r="AA22" s="192"/>
      <c r="AB22" s="121"/>
      <c r="AC22" s="131"/>
      <c r="AD22" s="159"/>
      <c r="AE22" s="184"/>
      <c r="AF22" s="185"/>
      <c r="AG22" s="192"/>
      <c r="AH22" s="195"/>
      <c r="AI22" s="131"/>
      <c r="AJ22" s="131"/>
      <c r="AK22" s="184"/>
      <c r="AL22" s="185"/>
      <c r="AM22" s="193"/>
      <c r="AP22" s="229"/>
      <c r="AQ22" s="229"/>
      <c r="AR22" s="229"/>
      <c r="AS22" s="225">
        <f t="shared" si="3"/>
        <v>0</v>
      </c>
    </row>
    <row r="23" spans="2:46" ht="16.7" customHeight="1">
      <c r="B23" s="123"/>
      <c r="D23" s="121"/>
      <c r="E23" s="125"/>
      <c r="F23" s="125" t="s">
        <v>250</v>
      </c>
      <c r="G23" s="184"/>
      <c r="H23" s="185"/>
      <c r="I23" s="190"/>
      <c r="J23" s="121"/>
      <c r="K23" s="131"/>
      <c r="L23" s="159" t="s">
        <v>250</v>
      </c>
      <c r="M23" s="184"/>
      <c r="N23" s="185"/>
      <c r="O23" s="190"/>
      <c r="P23" s="121"/>
      <c r="Q23" s="125"/>
      <c r="R23" s="125" t="s">
        <v>250</v>
      </c>
      <c r="S23" s="184"/>
      <c r="T23" s="185"/>
      <c r="U23" s="190"/>
      <c r="V23" s="121" t="s">
        <v>216</v>
      </c>
      <c r="W23" s="65" t="s">
        <v>612</v>
      </c>
      <c r="X23" s="196" t="s">
        <v>613</v>
      </c>
      <c r="Y23" s="184">
        <v>300</v>
      </c>
      <c r="Z23" s="185"/>
      <c r="AA23" s="192"/>
      <c r="AB23" s="121"/>
      <c r="AC23" s="131"/>
      <c r="AD23" s="159"/>
      <c r="AE23" s="184"/>
      <c r="AF23" s="185"/>
      <c r="AG23" s="192"/>
      <c r="AH23" s="195"/>
      <c r="AI23" s="131"/>
      <c r="AJ23" s="131"/>
      <c r="AK23" s="184"/>
      <c r="AL23" s="185"/>
      <c r="AM23" s="193"/>
      <c r="AP23" s="229"/>
      <c r="AQ23" s="229"/>
      <c r="AR23" s="229"/>
      <c r="AS23" s="225">
        <f t="shared" si="3"/>
        <v>0</v>
      </c>
    </row>
    <row r="24" spans="2:46" ht="16.7" customHeight="1">
      <c r="B24" s="123"/>
      <c r="D24" s="121"/>
      <c r="E24" s="65"/>
      <c r="F24" s="125"/>
      <c r="G24" s="256"/>
      <c r="H24" s="185"/>
      <c r="I24" s="190"/>
      <c r="J24" s="195"/>
      <c r="K24" s="131"/>
      <c r="L24" s="131" t="s">
        <v>250</v>
      </c>
      <c r="M24" s="184"/>
      <c r="N24" s="185"/>
      <c r="O24" s="190"/>
      <c r="P24" s="121"/>
      <c r="Q24" s="125"/>
      <c r="R24" s="125" t="s">
        <v>250</v>
      </c>
      <c r="S24" s="184"/>
      <c r="T24" s="185"/>
      <c r="U24" s="190"/>
      <c r="V24" s="121" t="s">
        <v>216</v>
      </c>
      <c r="W24" s="65" t="s">
        <v>614</v>
      </c>
      <c r="X24" s="125" t="s">
        <v>615</v>
      </c>
      <c r="Y24" s="184">
        <v>246</v>
      </c>
      <c r="Z24" s="185"/>
      <c r="AA24" s="192"/>
      <c r="AB24" s="121"/>
      <c r="AC24" s="131"/>
      <c r="AD24" s="159"/>
      <c r="AE24" s="184"/>
      <c r="AF24" s="185"/>
      <c r="AG24" s="192"/>
      <c r="AH24" s="195"/>
      <c r="AI24" s="131"/>
      <c r="AJ24" s="131"/>
      <c r="AK24" s="184"/>
      <c r="AL24" s="185"/>
      <c r="AM24" s="193"/>
      <c r="AP24" s="229"/>
      <c r="AQ24" s="229"/>
      <c r="AR24" s="229"/>
      <c r="AS24" s="225">
        <f t="shared" si="3"/>
        <v>0</v>
      </c>
    </row>
    <row r="25" spans="2:46" ht="16.7" customHeight="1">
      <c r="B25" s="123"/>
      <c r="D25" s="121"/>
      <c r="E25" s="65"/>
      <c r="F25" s="125"/>
      <c r="G25" s="256"/>
      <c r="H25" s="185"/>
      <c r="I25" s="190"/>
      <c r="J25" s="195"/>
      <c r="K25" s="131"/>
      <c r="L25" s="131" t="s">
        <v>250</v>
      </c>
      <c r="M25" s="184"/>
      <c r="N25" s="185"/>
      <c r="O25" s="190"/>
      <c r="P25" s="121"/>
      <c r="Q25" s="125"/>
      <c r="R25" s="125" t="s">
        <v>250</v>
      </c>
      <c r="S25" s="184"/>
      <c r="T25" s="185"/>
      <c r="U25" s="190"/>
      <c r="V25" s="121" t="s">
        <v>216</v>
      </c>
      <c r="W25" s="65" t="s">
        <v>616</v>
      </c>
      <c r="X25" s="125" t="s">
        <v>617</v>
      </c>
      <c r="Y25" s="184">
        <v>173</v>
      </c>
      <c r="Z25" s="185"/>
      <c r="AA25" s="192"/>
      <c r="AB25" s="121"/>
      <c r="AC25" s="131"/>
      <c r="AD25" s="159"/>
      <c r="AE25" s="184"/>
      <c r="AF25" s="185"/>
      <c r="AG25" s="192"/>
      <c r="AH25" s="195"/>
      <c r="AI25" s="131"/>
      <c r="AJ25" s="131"/>
      <c r="AK25" s="184"/>
      <c r="AL25" s="185"/>
      <c r="AM25" s="193"/>
      <c r="AP25" s="229"/>
      <c r="AQ25" s="229"/>
      <c r="AR25" s="229"/>
      <c r="AS25" s="225">
        <f t="shared" si="3"/>
        <v>0</v>
      </c>
    </row>
    <row r="26" spans="2:46" ht="15.75" customHeight="1" thickBot="1">
      <c r="B26" s="123"/>
      <c r="D26" s="287"/>
      <c r="E26" s="120"/>
      <c r="F26" s="120"/>
      <c r="G26" s="288"/>
      <c r="H26" s="289"/>
      <c r="I26" s="290"/>
      <c r="J26" s="287"/>
      <c r="K26" s="258"/>
      <c r="L26" s="258"/>
      <c r="M26" s="288"/>
      <c r="N26" s="289"/>
      <c r="O26" s="290"/>
      <c r="P26" s="287"/>
      <c r="Q26" s="258"/>
      <c r="R26" s="291"/>
      <c r="S26" s="288"/>
      <c r="T26" s="289"/>
      <c r="U26" s="290"/>
      <c r="V26" s="287"/>
      <c r="W26" s="65" t="s">
        <v>618</v>
      </c>
      <c r="X26" s="125"/>
      <c r="Y26" s="256" t="s">
        <v>334</v>
      </c>
      <c r="Z26" s="289"/>
      <c r="AA26" s="292"/>
      <c r="AB26" s="287"/>
      <c r="AC26" s="258"/>
      <c r="AD26" s="258"/>
      <c r="AE26" s="288"/>
      <c r="AF26" s="289"/>
      <c r="AG26" s="292"/>
      <c r="AH26" s="287"/>
      <c r="AI26" s="258"/>
      <c r="AJ26" s="258"/>
      <c r="AK26" s="288"/>
      <c r="AL26" s="289"/>
      <c r="AM26" s="293"/>
    </row>
    <row r="27" spans="2:46" ht="15.75" customHeight="1" thickBot="1">
      <c r="B27" s="126" t="s">
        <v>350</v>
      </c>
      <c r="C27" s="127">
        <f>SUM(G27:AG27)</f>
        <v>3560</v>
      </c>
      <c r="D27" s="165"/>
      <c r="E27" s="202"/>
      <c r="F27" s="202" t="s">
        <v>250</v>
      </c>
      <c r="G27" s="203">
        <f>SUM(G20:G25)</f>
        <v>0</v>
      </c>
      <c r="H27" s="203"/>
      <c r="I27" s="205"/>
      <c r="J27" s="165"/>
      <c r="K27" s="202"/>
      <c r="L27" s="202" t="s">
        <v>250</v>
      </c>
      <c r="M27" s="203">
        <f>SUM(M20:M25)</f>
        <v>0</v>
      </c>
      <c r="N27" s="203"/>
      <c r="O27" s="205"/>
      <c r="P27" s="165"/>
      <c r="Q27" s="202"/>
      <c r="R27" s="202" t="s">
        <v>250</v>
      </c>
      <c r="S27" s="203">
        <f>SUM(S20:S25)</f>
        <v>0</v>
      </c>
      <c r="T27" s="203"/>
      <c r="U27" s="205"/>
      <c r="V27" s="165"/>
      <c r="W27" s="202"/>
      <c r="X27" s="202" t="s">
        <v>250</v>
      </c>
      <c r="Y27" s="203">
        <f>SUM(Y20:Y25)</f>
        <v>3560</v>
      </c>
      <c r="Z27" s="203"/>
      <c r="AA27" s="205"/>
      <c r="AB27" s="165"/>
      <c r="AC27" s="202"/>
      <c r="AD27" s="202"/>
      <c r="AE27" s="203">
        <f>SUM(AE20:AE25)</f>
        <v>0</v>
      </c>
      <c r="AF27" s="203"/>
      <c r="AG27" s="206"/>
      <c r="AH27" s="170"/>
      <c r="AI27" s="202"/>
      <c r="AJ27" s="202"/>
      <c r="AK27" s="203"/>
      <c r="AL27" s="203"/>
      <c r="AM27" s="214"/>
      <c r="AP27" s="228">
        <f>SUM(AP20:AP25)</f>
        <v>0</v>
      </c>
      <c r="AQ27" s="228">
        <f>SUM(AQ20:AQ25)</f>
        <v>0</v>
      </c>
      <c r="AR27" s="228">
        <f>SUM(AR20:AR25)</f>
        <v>0</v>
      </c>
      <c r="AS27" s="228">
        <f>SUM(AS20:AS25)</f>
        <v>0</v>
      </c>
    </row>
    <row r="28" spans="2:46" ht="15.75" customHeight="1" thickBot="1">
      <c r="B28" s="129" t="s">
        <v>351</v>
      </c>
      <c r="C28" s="130">
        <f>SUM(H28,N28,T28,Z28,AF28,AL28)</f>
        <v>0</v>
      </c>
      <c r="D28" s="171"/>
      <c r="E28" s="208"/>
      <c r="F28" s="208" t="s">
        <v>250</v>
      </c>
      <c r="G28" s="233">
        <f>+AP27</f>
        <v>0</v>
      </c>
      <c r="H28" s="209">
        <f>SUM(H20:H25)</f>
        <v>0</v>
      </c>
      <c r="I28" s="211"/>
      <c r="J28" s="171"/>
      <c r="K28" s="208"/>
      <c r="L28" s="208" t="s">
        <v>250</v>
      </c>
      <c r="M28" s="233">
        <f>+AQ27</f>
        <v>0</v>
      </c>
      <c r="N28" s="209">
        <f>SUM(N20:N25)</f>
        <v>0</v>
      </c>
      <c r="O28" s="211"/>
      <c r="P28" s="171"/>
      <c r="Q28" s="208"/>
      <c r="R28" s="208" t="s">
        <v>250</v>
      </c>
      <c r="S28" s="233">
        <f>+AR27</f>
        <v>0</v>
      </c>
      <c r="T28" s="209">
        <f>SUM(T20:T25)</f>
        <v>0</v>
      </c>
      <c r="U28" s="211"/>
      <c r="V28" s="171"/>
      <c r="W28" s="208"/>
      <c r="X28" s="208" t="s">
        <v>250</v>
      </c>
      <c r="Y28" s="232">
        <f>+AS27</f>
        <v>0</v>
      </c>
      <c r="Z28" s="209">
        <f>SUM(Z20:Z25)</f>
        <v>0</v>
      </c>
      <c r="AA28" s="211"/>
      <c r="AB28" s="171"/>
      <c r="AC28" s="208"/>
      <c r="AD28" s="208"/>
      <c r="AE28" s="209"/>
      <c r="AF28" s="209">
        <f>SUM(AF20:AF25)</f>
        <v>0</v>
      </c>
      <c r="AG28" s="212"/>
      <c r="AH28" s="173"/>
      <c r="AI28" s="208"/>
      <c r="AJ28" s="208"/>
      <c r="AK28" s="209"/>
      <c r="AL28" s="209"/>
      <c r="AM28" s="215"/>
    </row>
    <row r="29" spans="2:46" ht="16.7" customHeight="1">
      <c r="B29" s="119" t="s">
        <v>619</v>
      </c>
      <c r="D29" s="121"/>
      <c r="E29" s="125"/>
      <c r="F29" s="125" t="s">
        <v>250</v>
      </c>
      <c r="G29" s="184"/>
      <c r="H29" s="185"/>
      <c r="I29" s="190"/>
      <c r="J29" s="121"/>
      <c r="K29" s="131"/>
      <c r="L29" s="159" t="s">
        <v>250</v>
      </c>
      <c r="M29" s="184"/>
      <c r="N29" s="185"/>
      <c r="O29" s="190"/>
      <c r="P29" s="121" t="s">
        <v>418</v>
      </c>
      <c r="Q29" s="65" t="s">
        <v>620</v>
      </c>
      <c r="R29" s="125" t="s">
        <v>621</v>
      </c>
      <c r="S29" s="184">
        <v>240</v>
      </c>
      <c r="T29" s="185"/>
      <c r="U29" s="190"/>
      <c r="V29" s="121" t="s">
        <v>216</v>
      </c>
      <c r="W29" s="65" t="s">
        <v>622</v>
      </c>
      <c r="X29" s="125" t="s">
        <v>623</v>
      </c>
      <c r="Y29" s="184">
        <v>2401</v>
      </c>
      <c r="Z29" s="185"/>
      <c r="AA29" s="192"/>
      <c r="AB29" s="121"/>
      <c r="AC29" s="131"/>
      <c r="AD29" s="159"/>
      <c r="AE29" s="184"/>
      <c r="AF29" s="185"/>
      <c r="AG29" s="192"/>
      <c r="AH29" s="195"/>
      <c r="AI29" s="131"/>
      <c r="AJ29" s="131"/>
      <c r="AK29" s="184"/>
      <c r="AL29" s="185"/>
      <c r="AM29" s="193"/>
      <c r="AP29" s="229"/>
      <c r="AQ29" s="229"/>
      <c r="AR29" s="225">
        <f>IF(T29&gt;0,1,0)</f>
        <v>0</v>
      </c>
      <c r="AS29" s="225">
        <f>IF(Z29&gt;0,1,0)</f>
        <v>0</v>
      </c>
    </row>
    <row r="30" spans="2:46" ht="16.7" customHeight="1">
      <c r="B30" s="119">
        <v>45440</v>
      </c>
      <c r="D30" s="121"/>
      <c r="E30" s="125"/>
      <c r="F30" s="125" t="s">
        <v>250</v>
      </c>
      <c r="G30" s="184"/>
      <c r="H30" s="185"/>
      <c r="I30" s="190"/>
      <c r="J30" s="121"/>
      <c r="K30" s="131"/>
      <c r="L30" s="159" t="s">
        <v>250</v>
      </c>
      <c r="M30" s="184"/>
      <c r="N30" s="185"/>
      <c r="O30" s="190"/>
      <c r="P30" s="121"/>
      <c r="Q30" s="131"/>
      <c r="R30" s="159" t="s">
        <v>250</v>
      </c>
      <c r="S30" s="184"/>
      <c r="T30" s="185"/>
      <c r="U30" s="190"/>
      <c r="V30" s="121" t="s">
        <v>216</v>
      </c>
      <c r="W30" s="65" t="s">
        <v>624</v>
      </c>
      <c r="X30" s="196" t="s">
        <v>625</v>
      </c>
      <c r="Y30" s="184">
        <v>838</v>
      </c>
      <c r="Z30" s="185"/>
      <c r="AA30" s="192"/>
      <c r="AB30" s="121"/>
      <c r="AC30" s="131"/>
      <c r="AD30" s="159"/>
      <c r="AE30" s="184"/>
      <c r="AF30" s="185"/>
      <c r="AG30" s="192"/>
      <c r="AH30" s="195"/>
      <c r="AI30" s="131"/>
      <c r="AJ30" s="131"/>
      <c r="AK30" s="184"/>
      <c r="AL30" s="185"/>
      <c r="AM30" s="193"/>
      <c r="AP30" s="229"/>
      <c r="AQ30" s="229"/>
      <c r="AR30" s="229"/>
      <c r="AS30" s="225">
        <f>IF(Z30&gt;0,1,0)</f>
        <v>0</v>
      </c>
    </row>
    <row r="31" spans="2:46" ht="16.7" customHeight="1" thickBot="1">
      <c r="B31" s="123"/>
      <c r="D31" s="121"/>
      <c r="E31" s="125"/>
      <c r="F31" s="125" t="s">
        <v>250</v>
      </c>
      <c r="G31" s="184"/>
      <c r="H31" s="185"/>
      <c r="I31" s="190"/>
      <c r="J31" s="121"/>
      <c r="K31" s="131"/>
      <c r="L31" s="159" t="s">
        <v>250</v>
      </c>
      <c r="M31" s="184"/>
      <c r="N31" s="185"/>
      <c r="O31" s="190"/>
      <c r="P31" s="121"/>
      <c r="Q31" s="131"/>
      <c r="R31" s="159" t="s">
        <v>250</v>
      </c>
      <c r="S31" s="184"/>
      <c r="T31" s="185"/>
      <c r="U31" s="190"/>
      <c r="V31" s="121" t="s">
        <v>216</v>
      </c>
      <c r="W31" s="65" t="s">
        <v>626</v>
      </c>
      <c r="X31" s="125" t="s">
        <v>627</v>
      </c>
      <c r="Y31" s="184">
        <v>546</v>
      </c>
      <c r="Z31" s="185"/>
      <c r="AA31" s="192"/>
      <c r="AB31" s="121"/>
      <c r="AC31" s="131"/>
      <c r="AD31" s="159"/>
      <c r="AE31" s="184"/>
      <c r="AF31" s="185"/>
      <c r="AG31" s="192"/>
      <c r="AH31" s="195"/>
      <c r="AI31" s="131"/>
      <c r="AJ31" s="131"/>
      <c r="AK31" s="184"/>
      <c r="AL31" s="185"/>
      <c r="AM31" s="193"/>
      <c r="AP31" s="229"/>
      <c r="AQ31" s="229"/>
      <c r="AR31" s="229"/>
      <c r="AS31" s="225">
        <f>IF(Z31&gt;0,1,0)</f>
        <v>0</v>
      </c>
    </row>
    <row r="32" spans="2:46" ht="15.75" customHeight="1" thickBot="1">
      <c r="B32" s="126" t="s">
        <v>350</v>
      </c>
      <c r="C32" s="127">
        <f>SUM(G32:AG32)</f>
        <v>4025</v>
      </c>
      <c r="D32" s="165"/>
      <c r="E32" s="202"/>
      <c r="F32" s="202" t="s">
        <v>250</v>
      </c>
      <c r="G32" s="203">
        <f>SUM(G29:G31)</f>
        <v>0</v>
      </c>
      <c r="H32" s="203"/>
      <c r="I32" s="205"/>
      <c r="J32" s="165"/>
      <c r="K32" s="202"/>
      <c r="L32" s="202" t="s">
        <v>250</v>
      </c>
      <c r="M32" s="203">
        <f>SUM(M29:M31)</f>
        <v>0</v>
      </c>
      <c r="N32" s="203"/>
      <c r="O32" s="205"/>
      <c r="P32" s="165"/>
      <c r="Q32" s="202"/>
      <c r="R32" s="202" t="s">
        <v>250</v>
      </c>
      <c r="S32" s="203">
        <f>SUM(S29:S31)</f>
        <v>240</v>
      </c>
      <c r="T32" s="203"/>
      <c r="U32" s="205"/>
      <c r="V32" s="165"/>
      <c r="W32" s="202"/>
      <c r="X32" s="202" t="s">
        <v>250</v>
      </c>
      <c r="Y32" s="203">
        <f>SUM(Y29:Y31)</f>
        <v>3785</v>
      </c>
      <c r="Z32" s="203"/>
      <c r="AA32" s="205"/>
      <c r="AB32" s="165"/>
      <c r="AC32" s="202"/>
      <c r="AD32" s="202"/>
      <c r="AE32" s="203">
        <f>SUM(AE29:AE31)</f>
        <v>0</v>
      </c>
      <c r="AF32" s="203"/>
      <c r="AG32" s="206"/>
      <c r="AH32" s="170"/>
      <c r="AI32" s="202"/>
      <c r="AJ32" s="202"/>
      <c r="AK32" s="203">
        <f>SUM(AK29:AK31)</f>
        <v>0</v>
      </c>
      <c r="AL32" s="218"/>
      <c r="AM32" s="214"/>
      <c r="AP32" s="228">
        <f>SUM(AP29:AP31)</f>
        <v>0</v>
      </c>
      <c r="AQ32" s="228">
        <f>SUM(AQ29:AQ31)</f>
        <v>0</v>
      </c>
      <c r="AR32" s="228">
        <f>SUM(AR29:AR31)</f>
        <v>0</v>
      </c>
      <c r="AS32" s="228">
        <f>SUM(AS29:AS31)</f>
        <v>0</v>
      </c>
    </row>
    <row r="33" spans="2:45" ht="16.7" customHeight="1" thickBot="1">
      <c r="B33" s="129" t="s">
        <v>351</v>
      </c>
      <c r="C33" s="130">
        <f>SUM(H33,N33,T33,Z33,AF33,AL33)</f>
        <v>0</v>
      </c>
      <c r="D33" s="171"/>
      <c r="E33" s="208"/>
      <c r="F33" s="208" t="s">
        <v>250</v>
      </c>
      <c r="G33" s="209"/>
      <c r="H33" s="209">
        <f>SUM(H29:H31)</f>
        <v>0</v>
      </c>
      <c r="I33" s="211"/>
      <c r="J33" s="171"/>
      <c r="K33" s="208"/>
      <c r="L33" s="208" t="s">
        <v>250</v>
      </c>
      <c r="M33" s="209"/>
      <c r="N33" s="209">
        <f>SUM(N29:N31)</f>
        <v>0</v>
      </c>
      <c r="O33" s="211"/>
      <c r="P33" s="171"/>
      <c r="Q33" s="208"/>
      <c r="R33" s="208" t="s">
        <v>250</v>
      </c>
      <c r="S33" s="233">
        <f>+AR32</f>
        <v>0</v>
      </c>
      <c r="T33" s="209">
        <f>SUM(T29:T31)</f>
        <v>0</v>
      </c>
      <c r="U33" s="211"/>
      <c r="V33" s="171"/>
      <c r="W33" s="208"/>
      <c r="X33" s="208" t="s">
        <v>250</v>
      </c>
      <c r="Y33" s="232">
        <f>+AS32</f>
        <v>0</v>
      </c>
      <c r="Z33" s="209">
        <f>SUM(Z29:Z31)</f>
        <v>0</v>
      </c>
      <c r="AA33" s="211"/>
      <c r="AB33" s="171"/>
      <c r="AC33" s="208"/>
      <c r="AD33" s="208"/>
      <c r="AE33" s="209"/>
      <c r="AF33" s="209">
        <f>SUM(AF29:AF31)</f>
        <v>0</v>
      </c>
      <c r="AG33" s="212"/>
      <c r="AH33" s="173"/>
      <c r="AI33" s="208"/>
      <c r="AJ33" s="208"/>
      <c r="AK33" s="209"/>
      <c r="AL33" s="219">
        <f>SUM(AL29:AL31)</f>
        <v>0</v>
      </c>
      <c r="AM33" s="215"/>
    </row>
    <row r="34" spans="2:45" ht="16.7" customHeight="1">
      <c r="B34" s="119" t="s">
        <v>628</v>
      </c>
      <c r="D34" s="121"/>
      <c r="E34" s="65"/>
      <c r="F34" s="125"/>
      <c r="G34" s="245"/>
      <c r="H34" s="185"/>
      <c r="I34" s="190"/>
      <c r="J34" s="121"/>
      <c r="K34" s="65"/>
      <c r="L34" s="125"/>
      <c r="M34" s="245"/>
      <c r="N34" s="185"/>
      <c r="O34" s="190"/>
      <c r="P34" s="121" t="s">
        <v>418</v>
      </c>
      <c r="Q34" s="65" t="s">
        <v>629</v>
      </c>
      <c r="R34" s="125" t="s">
        <v>630</v>
      </c>
      <c r="S34" s="184">
        <v>360</v>
      </c>
      <c r="T34" s="185"/>
      <c r="U34" s="190"/>
      <c r="V34" s="121" t="s">
        <v>216</v>
      </c>
      <c r="W34" s="65" t="s">
        <v>631</v>
      </c>
      <c r="X34" s="125" t="s">
        <v>632</v>
      </c>
      <c r="Y34" s="184">
        <v>2106</v>
      </c>
      <c r="Z34" s="185"/>
      <c r="AA34" s="192"/>
      <c r="AB34" s="195"/>
      <c r="AC34" s="131"/>
      <c r="AD34" s="131"/>
      <c r="AE34" s="184"/>
      <c r="AF34" s="185"/>
      <c r="AG34" s="192"/>
      <c r="AH34" s="195"/>
      <c r="AI34" s="131"/>
      <c r="AJ34" s="131"/>
      <c r="AK34" s="184"/>
      <c r="AL34" s="185"/>
      <c r="AM34" s="193"/>
      <c r="AP34" s="225"/>
      <c r="AQ34" s="225"/>
      <c r="AR34" s="225">
        <f>IF(T34&gt;0,1,0)</f>
        <v>0</v>
      </c>
      <c r="AS34" s="225">
        <f t="shared" ref="AS34:AS40" si="4">IF(Z34&gt;0,1,0)</f>
        <v>0</v>
      </c>
    </row>
    <row r="35" spans="2:45" ht="16.7" customHeight="1">
      <c r="B35" s="119">
        <v>45400</v>
      </c>
      <c r="D35" s="121"/>
      <c r="E35" s="125"/>
      <c r="F35" s="125" t="s">
        <v>250</v>
      </c>
      <c r="G35" s="184"/>
      <c r="H35" s="185"/>
      <c r="I35" s="190"/>
      <c r="J35" s="195"/>
      <c r="K35" s="131"/>
      <c r="L35" s="131" t="s">
        <v>250</v>
      </c>
      <c r="M35" s="184"/>
      <c r="N35" s="185"/>
      <c r="O35" s="190"/>
      <c r="P35" s="195"/>
      <c r="Q35" s="65" t="s">
        <v>633</v>
      </c>
      <c r="R35" s="125" t="s">
        <v>634</v>
      </c>
      <c r="S35" s="245" t="s">
        <v>210</v>
      </c>
      <c r="T35" s="185"/>
      <c r="U35" s="190"/>
      <c r="V35" s="121" t="s">
        <v>216</v>
      </c>
      <c r="W35" s="65" t="s">
        <v>635</v>
      </c>
      <c r="X35" s="125" t="s">
        <v>636</v>
      </c>
      <c r="Y35" s="184">
        <v>3072</v>
      </c>
      <c r="Z35" s="185"/>
      <c r="AA35" s="192"/>
      <c r="AB35" s="195"/>
      <c r="AC35" s="131"/>
      <c r="AD35" s="131"/>
      <c r="AE35" s="184"/>
      <c r="AF35" s="185"/>
      <c r="AG35" s="192"/>
      <c r="AH35" s="195"/>
      <c r="AI35" s="131"/>
      <c r="AJ35" s="131"/>
      <c r="AK35" s="184"/>
      <c r="AL35" s="185"/>
      <c r="AM35" s="193"/>
      <c r="AP35" s="229"/>
      <c r="AQ35" s="229"/>
      <c r="AR35" s="225"/>
      <c r="AS35" s="225">
        <f t="shared" si="4"/>
        <v>0</v>
      </c>
    </row>
    <row r="36" spans="2:45" ht="16.7" customHeight="1">
      <c r="B36" s="124"/>
      <c r="D36" s="121"/>
      <c r="E36" s="125"/>
      <c r="F36" s="125" t="s">
        <v>250</v>
      </c>
      <c r="G36" s="184"/>
      <c r="H36" s="185"/>
      <c r="I36" s="190"/>
      <c r="J36" s="195"/>
      <c r="K36" s="131"/>
      <c r="L36" s="131" t="s">
        <v>250</v>
      </c>
      <c r="M36" s="184"/>
      <c r="N36" s="185"/>
      <c r="O36" s="190"/>
      <c r="P36" s="195"/>
      <c r="Q36" s="131"/>
      <c r="R36" s="131" t="s">
        <v>250</v>
      </c>
      <c r="S36" s="184"/>
      <c r="T36" s="185"/>
      <c r="U36" s="190"/>
      <c r="V36" s="121" t="s">
        <v>216</v>
      </c>
      <c r="W36" s="65" t="s">
        <v>637</v>
      </c>
      <c r="X36" s="125" t="s">
        <v>638</v>
      </c>
      <c r="Y36" s="184">
        <v>985</v>
      </c>
      <c r="Z36" s="185"/>
      <c r="AA36" s="192"/>
      <c r="AB36" s="195"/>
      <c r="AC36" s="131"/>
      <c r="AD36" s="131"/>
      <c r="AE36" s="184"/>
      <c r="AF36" s="185"/>
      <c r="AG36" s="192"/>
      <c r="AH36" s="195"/>
      <c r="AI36" s="131"/>
      <c r="AJ36" s="131"/>
      <c r="AK36" s="184"/>
      <c r="AL36" s="185"/>
      <c r="AM36" s="193"/>
      <c r="AP36" s="229"/>
      <c r="AQ36" s="229"/>
      <c r="AR36" s="229"/>
      <c r="AS36" s="225">
        <f t="shared" si="4"/>
        <v>0</v>
      </c>
    </row>
    <row r="37" spans="2:45" ht="16.7" customHeight="1">
      <c r="B37" s="123"/>
      <c r="D37" s="121"/>
      <c r="E37" s="125"/>
      <c r="F37" s="125" t="s">
        <v>250</v>
      </c>
      <c r="G37" s="184"/>
      <c r="H37" s="185"/>
      <c r="I37" s="190"/>
      <c r="J37" s="195"/>
      <c r="K37" s="131"/>
      <c r="L37" s="131" t="s">
        <v>250</v>
      </c>
      <c r="M37" s="184"/>
      <c r="N37" s="185"/>
      <c r="O37" s="190"/>
      <c r="P37" s="195"/>
      <c r="Q37" s="131"/>
      <c r="R37" s="131" t="s">
        <v>250</v>
      </c>
      <c r="S37" s="184"/>
      <c r="T37" s="185"/>
      <c r="U37" s="190"/>
      <c r="V37" s="121" t="s">
        <v>216</v>
      </c>
      <c r="W37" s="65" t="s">
        <v>639</v>
      </c>
      <c r="X37" s="196" t="s">
        <v>640</v>
      </c>
      <c r="Y37" s="184">
        <v>4603</v>
      </c>
      <c r="Z37" s="185"/>
      <c r="AA37" s="192"/>
      <c r="AB37" s="195"/>
      <c r="AC37" s="131"/>
      <c r="AD37" s="131"/>
      <c r="AE37" s="184"/>
      <c r="AF37" s="185"/>
      <c r="AG37" s="192"/>
      <c r="AH37" s="195"/>
      <c r="AI37" s="131"/>
      <c r="AJ37" s="131"/>
      <c r="AK37" s="184"/>
      <c r="AL37" s="185"/>
      <c r="AM37" s="193"/>
      <c r="AP37" s="229"/>
      <c r="AQ37" s="229"/>
      <c r="AR37" s="229"/>
      <c r="AS37" s="225">
        <f t="shared" si="4"/>
        <v>0</v>
      </c>
    </row>
    <row r="38" spans="2:45" ht="16.7" customHeight="1">
      <c r="B38" s="123"/>
      <c r="D38" s="121"/>
      <c r="E38" s="125"/>
      <c r="F38" s="125" t="s">
        <v>250</v>
      </c>
      <c r="G38" s="184"/>
      <c r="H38" s="185"/>
      <c r="I38" s="190"/>
      <c r="J38" s="195"/>
      <c r="K38" s="131"/>
      <c r="L38" s="131" t="s">
        <v>250</v>
      </c>
      <c r="M38" s="184"/>
      <c r="N38" s="185"/>
      <c r="O38" s="190"/>
      <c r="P38" s="195"/>
      <c r="Q38" s="131"/>
      <c r="R38" s="131" t="s">
        <v>250</v>
      </c>
      <c r="S38" s="184"/>
      <c r="T38" s="185"/>
      <c r="U38" s="190"/>
      <c r="V38" s="121" t="s">
        <v>216</v>
      </c>
      <c r="W38" s="65" t="s">
        <v>641</v>
      </c>
      <c r="X38" s="125" t="s">
        <v>642</v>
      </c>
      <c r="Y38" s="184">
        <v>1877</v>
      </c>
      <c r="Z38" s="185"/>
      <c r="AA38" s="192"/>
      <c r="AB38" s="195"/>
      <c r="AC38" s="131"/>
      <c r="AD38" s="131"/>
      <c r="AE38" s="184"/>
      <c r="AF38" s="185"/>
      <c r="AG38" s="192"/>
      <c r="AH38" s="195"/>
      <c r="AI38" s="131"/>
      <c r="AJ38" s="131"/>
      <c r="AK38" s="184"/>
      <c r="AL38" s="185"/>
      <c r="AM38" s="193"/>
      <c r="AP38" s="229"/>
      <c r="AQ38" s="229"/>
      <c r="AR38" s="229"/>
      <c r="AS38" s="225">
        <f t="shared" si="4"/>
        <v>0</v>
      </c>
    </row>
    <row r="39" spans="2:45" ht="16.7" customHeight="1">
      <c r="B39" s="123"/>
      <c r="D39" s="121"/>
      <c r="E39" s="125"/>
      <c r="F39" s="125" t="s">
        <v>250</v>
      </c>
      <c r="G39" s="184"/>
      <c r="H39" s="185"/>
      <c r="I39" s="190"/>
      <c r="J39" s="195"/>
      <c r="K39" s="131"/>
      <c r="L39" s="131" t="s">
        <v>250</v>
      </c>
      <c r="M39" s="184"/>
      <c r="N39" s="185"/>
      <c r="O39" s="190"/>
      <c r="P39" s="195"/>
      <c r="Q39" s="131"/>
      <c r="R39" s="131" t="s">
        <v>250</v>
      </c>
      <c r="S39" s="184"/>
      <c r="T39" s="185"/>
      <c r="U39" s="190"/>
      <c r="V39" s="121" t="s">
        <v>216</v>
      </c>
      <c r="W39" s="65" t="s">
        <v>643</v>
      </c>
      <c r="X39" s="125" t="s">
        <v>644</v>
      </c>
      <c r="Y39" s="184">
        <v>1466</v>
      </c>
      <c r="Z39" s="185"/>
      <c r="AA39" s="192"/>
      <c r="AB39" s="195"/>
      <c r="AC39" s="131"/>
      <c r="AD39" s="131"/>
      <c r="AE39" s="184"/>
      <c r="AF39" s="185"/>
      <c r="AG39" s="192"/>
      <c r="AH39" s="195"/>
      <c r="AI39" s="131"/>
      <c r="AJ39" s="131"/>
      <c r="AK39" s="184"/>
      <c r="AL39" s="185"/>
      <c r="AM39" s="193"/>
      <c r="AP39" s="229"/>
      <c r="AQ39" s="229"/>
      <c r="AR39" s="229"/>
      <c r="AS39" s="225">
        <f t="shared" si="4"/>
        <v>0</v>
      </c>
    </row>
    <row r="40" spans="2:45" ht="16.7" customHeight="1">
      <c r="B40" s="123"/>
      <c r="D40" s="121"/>
      <c r="E40" s="125"/>
      <c r="F40" s="125" t="s">
        <v>250</v>
      </c>
      <c r="G40" s="184"/>
      <c r="H40" s="185"/>
      <c r="I40" s="190"/>
      <c r="J40" s="195"/>
      <c r="K40" s="131"/>
      <c r="L40" s="131" t="s">
        <v>250</v>
      </c>
      <c r="M40" s="184"/>
      <c r="N40" s="185"/>
      <c r="O40" s="190"/>
      <c r="P40" s="195"/>
      <c r="Q40" s="131"/>
      <c r="R40" s="131" t="s">
        <v>250</v>
      </c>
      <c r="S40" s="184"/>
      <c r="T40" s="185"/>
      <c r="U40" s="190"/>
      <c r="V40" s="121" t="s">
        <v>216</v>
      </c>
      <c r="W40" s="65" t="s">
        <v>691</v>
      </c>
      <c r="X40" s="196" t="s">
        <v>646</v>
      </c>
      <c r="Y40" s="184">
        <v>191</v>
      </c>
      <c r="Z40" s="185"/>
      <c r="AA40" s="192"/>
      <c r="AB40" s="195"/>
      <c r="AC40" s="131"/>
      <c r="AD40" s="131"/>
      <c r="AE40" s="184"/>
      <c r="AF40" s="185"/>
      <c r="AG40" s="192"/>
      <c r="AH40" s="195"/>
      <c r="AI40" s="131"/>
      <c r="AJ40" s="131"/>
      <c r="AK40" s="184"/>
      <c r="AL40" s="185"/>
      <c r="AM40" s="193"/>
      <c r="AP40" s="229"/>
      <c r="AQ40" s="229"/>
      <c r="AR40" s="229"/>
      <c r="AS40" s="225">
        <f t="shared" si="4"/>
        <v>0</v>
      </c>
    </row>
    <row r="41" spans="2:45" ht="16.7" customHeight="1">
      <c r="B41" s="123"/>
      <c r="D41" s="121"/>
      <c r="E41" s="125"/>
      <c r="F41" s="125" t="s">
        <v>250</v>
      </c>
      <c r="G41" s="184"/>
      <c r="H41" s="185"/>
      <c r="I41" s="190"/>
      <c r="J41" s="195"/>
      <c r="K41" s="131"/>
      <c r="L41" s="131" t="s">
        <v>250</v>
      </c>
      <c r="M41" s="184"/>
      <c r="N41" s="185"/>
      <c r="O41" s="190"/>
      <c r="P41" s="195"/>
      <c r="Q41" s="131"/>
      <c r="R41" s="131" t="s">
        <v>250</v>
      </c>
      <c r="S41" s="184"/>
      <c r="T41" s="185"/>
      <c r="U41" s="190"/>
      <c r="V41" s="121"/>
      <c r="W41" s="65" t="s">
        <v>647</v>
      </c>
      <c r="X41" s="125"/>
      <c r="Y41" s="256" t="s">
        <v>334</v>
      </c>
      <c r="Z41" s="185"/>
      <c r="AA41" s="192"/>
      <c r="AB41" s="195"/>
      <c r="AC41" s="131"/>
      <c r="AD41" s="131"/>
      <c r="AE41" s="184"/>
      <c r="AF41" s="185"/>
      <c r="AG41" s="192"/>
      <c r="AH41" s="195"/>
      <c r="AI41" s="131"/>
      <c r="AJ41" s="131"/>
      <c r="AK41" s="184"/>
      <c r="AL41" s="185"/>
      <c r="AM41" s="193"/>
      <c r="AP41" s="229"/>
      <c r="AQ41" s="229"/>
      <c r="AR41" s="229"/>
      <c r="AS41" s="229"/>
    </row>
    <row r="42" spans="2:45" ht="16.7" customHeight="1" thickBot="1">
      <c r="B42" s="123"/>
      <c r="D42" s="121"/>
      <c r="E42" s="125"/>
      <c r="F42" s="125" t="s">
        <v>250</v>
      </c>
      <c r="G42" s="184"/>
      <c r="H42" s="185"/>
      <c r="I42" s="190"/>
      <c r="J42" s="195"/>
      <c r="K42" s="131"/>
      <c r="L42" s="131" t="s">
        <v>250</v>
      </c>
      <c r="M42" s="184"/>
      <c r="N42" s="185"/>
      <c r="O42" s="190"/>
      <c r="P42" s="195"/>
      <c r="Q42" s="131"/>
      <c r="R42" s="131" t="s">
        <v>250</v>
      </c>
      <c r="S42" s="184"/>
      <c r="T42" s="185"/>
      <c r="U42" s="190"/>
      <c r="V42" s="121"/>
      <c r="W42" s="65" t="s">
        <v>645</v>
      </c>
      <c r="X42" s="196"/>
      <c r="Y42" s="256" t="s">
        <v>334</v>
      </c>
      <c r="Z42" s="185"/>
      <c r="AA42" s="192"/>
      <c r="AB42" s="195"/>
      <c r="AC42" s="131"/>
      <c r="AD42" s="131"/>
      <c r="AE42" s="184"/>
      <c r="AF42" s="185"/>
      <c r="AG42" s="192"/>
      <c r="AH42" s="195"/>
      <c r="AI42" s="131"/>
      <c r="AJ42" s="131"/>
      <c r="AK42" s="184"/>
      <c r="AL42" s="185"/>
      <c r="AM42" s="193"/>
      <c r="AP42" s="230"/>
      <c r="AQ42" s="230"/>
      <c r="AR42" s="230"/>
      <c r="AS42" s="230"/>
    </row>
    <row r="43" spans="2:45" ht="16.7" customHeight="1" thickBot="1">
      <c r="B43" s="126" t="s">
        <v>350</v>
      </c>
      <c r="C43" s="127">
        <f>SUM(G43:AG43)</f>
        <v>14660</v>
      </c>
      <c r="D43" s="165"/>
      <c r="E43" s="202"/>
      <c r="F43" s="202" t="s">
        <v>250</v>
      </c>
      <c r="G43" s="203">
        <f>SUM(G34:G42)</f>
        <v>0</v>
      </c>
      <c r="H43" s="203"/>
      <c r="I43" s="205"/>
      <c r="J43" s="165"/>
      <c r="K43" s="202"/>
      <c r="L43" s="202" t="s">
        <v>250</v>
      </c>
      <c r="M43" s="203">
        <f>SUM(M34:M42)</f>
        <v>0</v>
      </c>
      <c r="N43" s="203"/>
      <c r="O43" s="205"/>
      <c r="P43" s="165"/>
      <c r="Q43" s="202"/>
      <c r="R43" s="202" t="s">
        <v>250</v>
      </c>
      <c r="S43" s="203">
        <f>SUM(S34:S42)</f>
        <v>360</v>
      </c>
      <c r="T43" s="203"/>
      <c r="U43" s="205"/>
      <c r="V43" s="165"/>
      <c r="W43" s="202"/>
      <c r="X43" s="202" t="s">
        <v>250</v>
      </c>
      <c r="Y43" s="203">
        <f>SUM(Y34:Y42)</f>
        <v>14300</v>
      </c>
      <c r="Z43" s="203"/>
      <c r="AA43" s="205"/>
      <c r="AB43" s="165"/>
      <c r="AC43" s="202"/>
      <c r="AD43" s="202"/>
      <c r="AE43" s="203">
        <f>SUM(AE34:AE42)</f>
        <v>0</v>
      </c>
      <c r="AF43" s="203"/>
      <c r="AG43" s="206"/>
      <c r="AH43" s="165"/>
      <c r="AI43" s="202"/>
      <c r="AJ43" s="202"/>
      <c r="AK43" s="203">
        <f>SUM(AK34:AK42)</f>
        <v>0</v>
      </c>
      <c r="AL43" s="203"/>
      <c r="AM43" s="214"/>
      <c r="AP43" s="228">
        <f>SUM(AP34:AP42)</f>
        <v>0</v>
      </c>
      <c r="AQ43" s="228">
        <f t="shared" ref="AQ43:AS43" si="5">SUM(AQ34:AQ42)</f>
        <v>0</v>
      </c>
      <c r="AR43" s="228">
        <f t="shared" si="5"/>
        <v>0</v>
      </c>
      <c r="AS43" s="228">
        <f t="shared" si="5"/>
        <v>0</v>
      </c>
    </row>
    <row r="44" spans="2:45" ht="16.7" customHeight="1" thickBot="1">
      <c r="B44" s="129" t="s">
        <v>351</v>
      </c>
      <c r="C44" s="130">
        <f>SUM(H44,N44,T44,Z44,AF44,AL44)</f>
        <v>0</v>
      </c>
      <c r="D44" s="171"/>
      <c r="E44" s="208"/>
      <c r="F44" s="208" t="s">
        <v>250</v>
      </c>
      <c r="G44" s="233">
        <f>+AP43</f>
        <v>0</v>
      </c>
      <c r="H44" s="209">
        <f>SUM(H34:H42)</f>
        <v>0</v>
      </c>
      <c r="I44" s="211"/>
      <c r="J44" s="171"/>
      <c r="K44" s="208"/>
      <c r="L44" s="208" t="s">
        <v>250</v>
      </c>
      <c r="M44" s="233">
        <f>+AQ43</f>
        <v>0</v>
      </c>
      <c r="N44" s="209">
        <f>SUM(N34:N42)</f>
        <v>0</v>
      </c>
      <c r="O44" s="211"/>
      <c r="P44" s="171"/>
      <c r="Q44" s="208"/>
      <c r="R44" s="208" t="s">
        <v>250</v>
      </c>
      <c r="S44" s="233">
        <f>+AR43</f>
        <v>0</v>
      </c>
      <c r="T44" s="209">
        <f>SUM(T34:T42)</f>
        <v>0</v>
      </c>
      <c r="U44" s="211"/>
      <c r="V44" s="171"/>
      <c r="W44" s="208"/>
      <c r="X44" s="208" t="s">
        <v>250</v>
      </c>
      <c r="Y44" s="232">
        <f>+AS43</f>
        <v>0</v>
      </c>
      <c r="Z44" s="209">
        <f>SUM(Z34:Z42)</f>
        <v>0</v>
      </c>
      <c r="AA44" s="211"/>
      <c r="AB44" s="171"/>
      <c r="AC44" s="208"/>
      <c r="AD44" s="208"/>
      <c r="AE44" s="209"/>
      <c r="AF44" s="209">
        <f>SUM(AF34:AF42)</f>
        <v>0</v>
      </c>
      <c r="AG44" s="212"/>
      <c r="AH44" s="171"/>
      <c r="AI44" s="208"/>
      <c r="AJ44" s="208"/>
      <c r="AK44" s="209"/>
      <c r="AL44" s="209">
        <f>SUM(AL34:AL42)</f>
        <v>0</v>
      </c>
      <c r="AM44" s="215"/>
    </row>
    <row r="45" spans="2:45" ht="16.7" customHeight="1">
      <c r="B45" s="119" t="s">
        <v>648</v>
      </c>
      <c r="D45" s="121"/>
      <c r="E45" s="65" t="s">
        <v>649</v>
      </c>
      <c r="F45" s="125" t="s">
        <v>650</v>
      </c>
      <c r="G45" s="245" t="s">
        <v>210</v>
      </c>
      <c r="H45" s="185"/>
      <c r="I45" s="190"/>
      <c r="J45" s="121" t="s">
        <v>418</v>
      </c>
      <c r="K45" s="65" t="s">
        <v>651</v>
      </c>
      <c r="L45" s="125" t="s">
        <v>652</v>
      </c>
      <c r="M45" s="184">
        <v>1363</v>
      </c>
      <c r="N45" s="185"/>
      <c r="O45" s="190"/>
      <c r="P45" s="121" t="s">
        <v>418</v>
      </c>
      <c r="Q45" s="65" t="s">
        <v>649</v>
      </c>
      <c r="R45" s="125" t="s">
        <v>653</v>
      </c>
      <c r="S45" s="184">
        <v>210</v>
      </c>
      <c r="T45" s="185"/>
      <c r="U45" s="190"/>
      <c r="V45" s="121" t="s">
        <v>216</v>
      </c>
      <c r="W45" s="65" t="s">
        <v>654</v>
      </c>
      <c r="X45" s="125" t="s">
        <v>655</v>
      </c>
      <c r="Y45" s="184">
        <v>1530</v>
      </c>
      <c r="Z45" s="185"/>
      <c r="AA45" s="192"/>
      <c r="AB45" s="195"/>
      <c r="AC45" s="131"/>
      <c r="AD45" s="131"/>
      <c r="AE45" s="184"/>
      <c r="AF45" s="185"/>
      <c r="AG45" s="192"/>
      <c r="AH45" s="195"/>
      <c r="AI45" s="131"/>
      <c r="AJ45" s="131"/>
      <c r="AK45" s="184"/>
      <c r="AL45" s="185"/>
      <c r="AM45" s="193"/>
      <c r="AP45" s="225">
        <f>IF(H45&gt;0,1,0)</f>
        <v>0</v>
      </c>
      <c r="AQ45" s="225">
        <f>IF(N45&gt;0,1,0)</f>
        <v>0</v>
      </c>
      <c r="AR45" s="225">
        <f>IF(T45&gt;0,1,0)</f>
        <v>0</v>
      </c>
      <c r="AS45" s="225">
        <f>IF(Z45&gt;0,1,0)</f>
        <v>0</v>
      </c>
    </row>
    <row r="46" spans="2:45" ht="16.7" customHeight="1">
      <c r="B46" s="119">
        <v>45206</v>
      </c>
      <c r="D46" s="121"/>
      <c r="E46" s="65" t="s">
        <v>656</v>
      </c>
      <c r="F46" s="125" t="s">
        <v>657</v>
      </c>
      <c r="G46" s="245" t="s">
        <v>210</v>
      </c>
      <c r="H46" s="185"/>
      <c r="I46" s="190"/>
      <c r="J46" s="195"/>
      <c r="K46" s="65"/>
      <c r="L46" s="125"/>
      <c r="M46" s="245"/>
      <c r="N46" s="185"/>
      <c r="O46" s="190"/>
      <c r="P46" s="121" t="s">
        <v>418</v>
      </c>
      <c r="Q46" s="65" t="s">
        <v>656</v>
      </c>
      <c r="R46" s="125" t="s">
        <v>658</v>
      </c>
      <c r="S46" s="184">
        <v>590</v>
      </c>
      <c r="T46" s="185"/>
      <c r="U46" s="190"/>
      <c r="V46" s="121" t="s">
        <v>216</v>
      </c>
      <c r="W46" s="65" t="s">
        <v>659</v>
      </c>
      <c r="X46" s="125" t="s">
        <v>660</v>
      </c>
      <c r="Y46" s="184">
        <v>1003</v>
      </c>
      <c r="Z46" s="185"/>
      <c r="AA46" s="192"/>
      <c r="AB46" s="195"/>
      <c r="AC46" s="131"/>
      <c r="AD46" s="131"/>
      <c r="AE46" s="184"/>
      <c r="AF46" s="185"/>
      <c r="AG46" s="192"/>
      <c r="AH46" s="195"/>
      <c r="AI46" s="131"/>
      <c r="AJ46" s="131"/>
      <c r="AK46" s="184"/>
      <c r="AL46" s="185"/>
      <c r="AM46" s="193"/>
      <c r="AP46" s="225">
        <f>IF(H46&gt;0,1,0)</f>
        <v>0</v>
      </c>
      <c r="AQ46" s="225"/>
      <c r="AR46" s="225">
        <f>IF(T46&gt;0,1,0)</f>
        <v>0</v>
      </c>
      <c r="AS46" s="225">
        <f t="shared" ref="AS46:AS49" si="6">IF(Z46&gt;0,1,0)</f>
        <v>0</v>
      </c>
    </row>
    <row r="47" spans="2:45" ht="16.7" customHeight="1">
      <c r="B47" s="123"/>
      <c r="D47" s="121"/>
      <c r="E47" s="125"/>
      <c r="F47" s="125" t="s">
        <v>250</v>
      </c>
      <c r="G47" s="184"/>
      <c r="H47" s="185"/>
      <c r="I47" s="190"/>
      <c r="J47" s="195"/>
      <c r="K47" s="131"/>
      <c r="L47" s="131"/>
      <c r="M47" s="184"/>
      <c r="N47" s="185"/>
      <c r="O47" s="190"/>
      <c r="P47" s="195"/>
      <c r="Q47" s="131"/>
      <c r="R47" s="131" t="s">
        <v>250</v>
      </c>
      <c r="S47" s="184"/>
      <c r="T47" s="185"/>
      <c r="U47" s="190"/>
      <c r="V47" s="121" t="s">
        <v>216</v>
      </c>
      <c r="W47" s="65" t="s">
        <v>661</v>
      </c>
      <c r="X47" s="125" t="s">
        <v>662</v>
      </c>
      <c r="Y47" s="184">
        <v>1843</v>
      </c>
      <c r="Z47" s="185"/>
      <c r="AA47" s="192"/>
      <c r="AB47" s="195"/>
      <c r="AC47" s="131"/>
      <c r="AD47" s="131"/>
      <c r="AE47" s="184"/>
      <c r="AF47" s="185"/>
      <c r="AG47" s="192"/>
      <c r="AH47" s="195"/>
      <c r="AI47" s="131"/>
      <c r="AJ47" s="131"/>
      <c r="AK47" s="184"/>
      <c r="AL47" s="185"/>
      <c r="AM47" s="193"/>
      <c r="AP47" s="229"/>
      <c r="AQ47" s="229"/>
      <c r="AR47" s="229"/>
      <c r="AS47" s="225">
        <f t="shared" si="6"/>
        <v>0</v>
      </c>
    </row>
    <row r="48" spans="2:45" ht="16.7" customHeight="1">
      <c r="B48" s="123"/>
      <c r="D48" s="121"/>
      <c r="E48" s="125"/>
      <c r="F48" s="125" t="s">
        <v>250</v>
      </c>
      <c r="G48" s="184"/>
      <c r="H48" s="185"/>
      <c r="I48" s="190"/>
      <c r="J48" s="195"/>
      <c r="K48" s="131"/>
      <c r="L48" s="131"/>
      <c r="M48" s="184"/>
      <c r="N48" s="185"/>
      <c r="O48" s="190"/>
      <c r="P48" s="195"/>
      <c r="Q48" s="131"/>
      <c r="R48" s="131" t="s">
        <v>250</v>
      </c>
      <c r="S48" s="184"/>
      <c r="T48" s="185"/>
      <c r="U48" s="190"/>
      <c r="V48" s="121" t="s">
        <v>216</v>
      </c>
      <c r="W48" s="65" t="s">
        <v>663</v>
      </c>
      <c r="X48" s="125" t="s">
        <v>664</v>
      </c>
      <c r="Y48" s="184">
        <v>2117</v>
      </c>
      <c r="Z48" s="185"/>
      <c r="AA48" s="192"/>
      <c r="AB48" s="195"/>
      <c r="AC48" s="131"/>
      <c r="AD48" s="131"/>
      <c r="AE48" s="184"/>
      <c r="AF48" s="185"/>
      <c r="AG48" s="192"/>
      <c r="AH48" s="195"/>
      <c r="AI48" s="131"/>
      <c r="AJ48" s="131"/>
      <c r="AK48" s="184"/>
      <c r="AL48" s="185"/>
      <c r="AM48" s="193"/>
      <c r="AP48" s="229"/>
      <c r="AQ48" s="229"/>
      <c r="AR48" s="229"/>
      <c r="AS48" s="225">
        <f t="shared" si="6"/>
        <v>0</v>
      </c>
    </row>
    <row r="49" spans="2:45" ht="16.7" customHeight="1">
      <c r="B49" s="123"/>
      <c r="D49" s="121"/>
      <c r="E49" s="125"/>
      <c r="F49" s="125" t="s">
        <v>250</v>
      </c>
      <c r="G49" s="184"/>
      <c r="H49" s="185"/>
      <c r="I49" s="190"/>
      <c r="J49" s="195"/>
      <c r="K49" s="131"/>
      <c r="L49" s="131"/>
      <c r="M49" s="184"/>
      <c r="N49" s="185"/>
      <c r="O49" s="190"/>
      <c r="P49" s="195"/>
      <c r="Q49" s="131"/>
      <c r="R49" s="131" t="s">
        <v>250</v>
      </c>
      <c r="S49" s="184"/>
      <c r="T49" s="185"/>
      <c r="U49" s="190"/>
      <c r="V49" s="121" t="s">
        <v>216</v>
      </c>
      <c r="W49" s="65" t="s">
        <v>665</v>
      </c>
      <c r="X49" s="125" t="s">
        <v>666</v>
      </c>
      <c r="Y49" s="184">
        <v>805</v>
      </c>
      <c r="Z49" s="185"/>
      <c r="AA49" s="192"/>
      <c r="AB49" s="195"/>
      <c r="AC49" s="131"/>
      <c r="AD49" s="131"/>
      <c r="AE49" s="184"/>
      <c r="AF49" s="185"/>
      <c r="AG49" s="192"/>
      <c r="AH49" s="195"/>
      <c r="AI49" s="131"/>
      <c r="AJ49" s="131"/>
      <c r="AK49" s="184"/>
      <c r="AL49" s="185"/>
      <c r="AM49" s="193"/>
      <c r="AP49" s="229"/>
      <c r="AQ49" s="229"/>
      <c r="AR49" s="229"/>
      <c r="AS49" s="225">
        <f t="shared" si="6"/>
        <v>0</v>
      </c>
    </row>
    <row r="50" spans="2:45" ht="16.7" customHeight="1">
      <c r="B50" s="123"/>
      <c r="D50" s="121"/>
      <c r="E50" s="125"/>
      <c r="F50" s="125" t="s">
        <v>250</v>
      </c>
      <c r="G50" s="184"/>
      <c r="H50" s="185"/>
      <c r="I50" s="190"/>
      <c r="J50" s="195"/>
      <c r="K50" s="131"/>
      <c r="L50" s="131"/>
      <c r="M50" s="184"/>
      <c r="N50" s="185"/>
      <c r="O50" s="190"/>
      <c r="P50" s="195"/>
      <c r="Q50" s="131"/>
      <c r="R50" s="131" t="s">
        <v>250</v>
      </c>
      <c r="S50" s="184"/>
      <c r="T50" s="185"/>
      <c r="U50" s="190"/>
      <c r="V50" s="121" t="s">
        <v>216</v>
      </c>
      <c r="W50" s="65" t="s">
        <v>667</v>
      </c>
      <c r="X50" s="125" t="s">
        <v>668</v>
      </c>
      <c r="Y50" s="184">
        <v>540</v>
      </c>
      <c r="Z50" s="185"/>
      <c r="AA50" s="192"/>
      <c r="AB50" s="195"/>
      <c r="AC50" s="131"/>
      <c r="AD50" s="131"/>
      <c r="AE50" s="184"/>
      <c r="AF50" s="185"/>
      <c r="AG50" s="192"/>
      <c r="AH50" s="195"/>
      <c r="AI50" s="131"/>
      <c r="AJ50" s="131"/>
      <c r="AK50" s="184"/>
      <c r="AL50" s="185"/>
      <c r="AM50" s="193"/>
      <c r="AP50" s="229"/>
      <c r="AQ50" s="229"/>
      <c r="AR50" s="229"/>
      <c r="AS50" s="225">
        <f>IF(Z50&gt;0,1,0)</f>
        <v>0</v>
      </c>
    </row>
    <row r="51" spans="2:45" ht="16.7" customHeight="1">
      <c r="B51" s="123"/>
      <c r="D51" s="121"/>
      <c r="E51" s="125"/>
      <c r="F51" s="125"/>
      <c r="G51" s="184"/>
      <c r="H51" s="185"/>
      <c r="I51" s="190"/>
      <c r="J51" s="195"/>
      <c r="K51" s="131"/>
      <c r="L51" s="131"/>
      <c r="M51" s="184"/>
      <c r="N51" s="185"/>
      <c r="O51" s="190"/>
      <c r="P51" s="195"/>
      <c r="Q51" s="131"/>
      <c r="R51" s="131"/>
      <c r="S51" s="184"/>
      <c r="T51" s="185"/>
      <c r="U51" s="190"/>
      <c r="V51" s="121"/>
      <c r="W51" s="65" t="s">
        <v>669</v>
      </c>
      <c r="X51" s="125"/>
      <c r="Y51" s="256" t="s">
        <v>334</v>
      </c>
      <c r="Z51" s="185"/>
      <c r="AA51" s="192"/>
      <c r="AB51" s="195"/>
      <c r="AC51" s="131"/>
      <c r="AD51" s="131"/>
      <c r="AE51" s="184"/>
      <c r="AF51" s="185"/>
      <c r="AG51" s="192"/>
      <c r="AH51" s="195"/>
      <c r="AI51" s="131"/>
      <c r="AJ51" s="131"/>
      <c r="AK51" s="184"/>
      <c r="AL51" s="185"/>
      <c r="AM51" s="193"/>
      <c r="AP51" s="230"/>
      <c r="AQ51" s="230"/>
      <c r="AR51" s="230"/>
      <c r="AS51" s="227"/>
    </row>
    <row r="52" spans="2:45" ht="16.7" customHeight="1">
      <c r="B52" s="123"/>
      <c r="D52" s="121"/>
      <c r="E52" s="125"/>
      <c r="F52" s="125"/>
      <c r="G52" s="184"/>
      <c r="H52" s="185"/>
      <c r="I52" s="190"/>
      <c r="J52" s="195"/>
      <c r="K52" s="131"/>
      <c r="L52" s="131"/>
      <c r="M52" s="184"/>
      <c r="N52" s="185"/>
      <c r="O52" s="190"/>
      <c r="P52" s="195"/>
      <c r="Q52" s="131"/>
      <c r="R52" s="131"/>
      <c r="S52" s="184"/>
      <c r="T52" s="185"/>
      <c r="U52" s="190"/>
      <c r="V52" s="121"/>
      <c r="W52" s="65" t="s">
        <v>670</v>
      </c>
      <c r="X52" s="125"/>
      <c r="Y52" s="256" t="s">
        <v>334</v>
      </c>
      <c r="Z52" s="185"/>
      <c r="AA52" s="192"/>
      <c r="AB52" s="195"/>
      <c r="AC52" s="131"/>
      <c r="AD52" s="131"/>
      <c r="AE52" s="184"/>
      <c r="AF52" s="185"/>
      <c r="AG52" s="192"/>
      <c r="AH52" s="195"/>
      <c r="AI52" s="131"/>
      <c r="AJ52" s="131"/>
      <c r="AK52" s="184"/>
      <c r="AL52" s="185"/>
      <c r="AM52" s="193"/>
      <c r="AP52" s="230"/>
      <c r="AQ52" s="230"/>
      <c r="AR52" s="230"/>
      <c r="AS52" s="227"/>
    </row>
    <row r="53" spans="2:45" ht="16.7" customHeight="1">
      <c r="B53" s="123"/>
      <c r="D53" s="121"/>
      <c r="E53" s="125"/>
      <c r="F53" s="125"/>
      <c r="G53" s="184"/>
      <c r="H53" s="185"/>
      <c r="I53" s="190"/>
      <c r="J53" s="195"/>
      <c r="K53" s="131"/>
      <c r="L53" s="131"/>
      <c r="M53" s="184"/>
      <c r="N53" s="185"/>
      <c r="O53" s="190"/>
      <c r="P53" s="195"/>
      <c r="Q53" s="131"/>
      <c r="R53" s="131"/>
      <c r="S53" s="184"/>
      <c r="T53" s="185"/>
      <c r="U53" s="190"/>
      <c r="V53" s="121"/>
      <c r="W53" s="65" t="s">
        <v>671</v>
      </c>
      <c r="X53" s="125"/>
      <c r="Y53" s="256" t="s">
        <v>334</v>
      </c>
      <c r="Z53" s="185"/>
      <c r="AA53" s="192"/>
      <c r="AB53" s="195"/>
      <c r="AC53" s="131"/>
      <c r="AD53" s="131"/>
      <c r="AE53" s="184"/>
      <c r="AF53" s="185"/>
      <c r="AG53" s="192"/>
      <c r="AH53" s="195"/>
      <c r="AI53" s="131"/>
      <c r="AJ53" s="131"/>
      <c r="AK53" s="184"/>
      <c r="AL53" s="185"/>
      <c r="AM53" s="193"/>
      <c r="AP53" s="230"/>
      <c r="AQ53" s="230"/>
      <c r="AR53" s="230"/>
      <c r="AS53" s="227"/>
    </row>
    <row r="54" spans="2:45" ht="16.7" customHeight="1" thickBot="1">
      <c r="B54" s="123"/>
      <c r="D54" s="195"/>
      <c r="E54" s="131"/>
      <c r="F54" s="131" t="s">
        <v>250</v>
      </c>
      <c r="G54" s="184"/>
      <c r="H54" s="185"/>
      <c r="I54" s="190"/>
      <c r="J54" s="195"/>
      <c r="K54" s="131"/>
      <c r="L54" s="131"/>
      <c r="M54" s="184"/>
      <c r="N54" s="185"/>
      <c r="O54" s="190"/>
      <c r="P54" s="195"/>
      <c r="Q54" s="131"/>
      <c r="R54" s="131" t="s">
        <v>250</v>
      </c>
      <c r="S54" s="184"/>
      <c r="T54" s="185"/>
      <c r="U54" s="190"/>
      <c r="V54" s="195"/>
      <c r="W54" s="65" t="s">
        <v>672</v>
      </c>
      <c r="X54" s="125"/>
      <c r="Y54" s="256" t="s">
        <v>334</v>
      </c>
      <c r="Z54" s="185"/>
      <c r="AA54" s="192"/>
      <c r="AB54" s="195"/>
      <c r="AC54" s="131"/>
      <c r="AD54" s="131"/>
      <c r="AE54" s="184"/>
      <c r="AF54" s="185"/>
      <c r="AG54" s="192"/>
      <c r="AH54" s="195"/>
      <c r="AI54" s="131"/>
      <c r="AJ54" s="131"/>
      <c r="AK54" s="184"/>
      <c r="AL54" s="185"/>
      <c r="AM54" s="193"/>
      <c r="AP54" s="230"/>
      <c r="AQ54" s="230"/>
      <c r="AR54" s="230"/>
      <c r="AS54" s="230"/>
    </row>
    <row r="55" spans="2:45" ht="15.75" customHeight="1" thickBot="1">
      <c r="B55" s="126" t="s">
        <v>350</v>
      </c>
      <c r="C55" s="127">
        <f>SUM(G55,M55,S55,Y55,AE55,AK55)</f>
        <v>10001</v>
      </c>
      <c r="D55" s="170"/>
      <c r="E55" s="202"/>
      <c r="F55" s="202" t="s">
        <v>250</v>
      </c>
      <c r="G55" s="203">
        <f>SUM(G45:G54)</f>
        <v>0</v>
      </c>
      <c r="H55" s="203"/>
      <c r="I55" s="167"/>
      <c r="J55" s="170"/>
      <c r="K55" s="202"/>
      <c r="L55" s="202"/>
      <c r="M55" s="203">
        <f>SUM(M45:M54)</f>
        <v>1363</v>
      </c>
      <c r="N55" s="203"/>
      <c r="O55" s="167"/>
      <c r="P55" s="170"/>
      <c r="Q55" s="202"/>
      <c r="R55" s="202" t="s">
        <v>250</v>
      </c>
      <c r="S55" s="203">
        <f>SUM(S45:S54)</f>
        <v>800</v>
      </c>
      <c r="T55" s="203"/>
      <c r="U55" s="167"/>
      <c r="V55" s="170"/>
      <c r="W55" s="202"/>
      <c r="X55" s="202"/>
      <c r="Y55" s="203">
        <f>SUM(Y45:Y54)</f>
        <v>7838</v>
      </c>
      <c r="Z55" s="203"/>
      <c r="AA55" s="167"/>
      <c r="AB55" s="170"/>
      <c r="AC55" s="202"/>
      <c r="AD55" s="202"/>
      <c r="AE55" s="203">
        <f>SUM(AE45:AE54)</f>
        <v>0</v>
      </c>
      <c r="AF55" s="203"/>
      <c r="AG55" s="169"/>
      <c r="AH55" s="170"/>
      <c r="AI55" s="202"/>
      <c r="AJ55" s="202"/>
      <c r="AK55" s="203">
        <f>SUM(AK45:AK54)</f>
        <v>0</v>
      </c>
      <c r="AL55" s="203"/>
      <c r="AM55" s="128"/>
      <c r="AP55" s="228">
        <f>SUM(AP45:AP54)</f>
        <v>0</v>
      </c>
      <c r="AQ55" s="228">
        <f t="shared" ref="AQ55:AS55" si="7">SUM(AQ45:AQ54)</f>
        <v>0</v>
      </c>
      <c r="AR55" s="228">
        <f t="shared" si="7"/>
        <v>0</v>
      </c>
      <c r="AS55" s="228">
        <f t="shared" si="7"/>
        <v>0</v>
      </c>
    </row>
    <row r="56" spans="2:45" ht="15.75" customHeight="1" thickBot="1">
      <c r="B56" s="135" t="s">
        <v>351</v>
      </c>
      <c r="C56" s="136">
        <f>SUM(H56,N56,T56,Z56,AF56,AL56)</f>
        <v>0</v>
      </c>
      <c r="D56" s="175"/>
      <c r="E56" s="242"/>
      <c r="F56" s="242" t="s">
        <v>250</v>
      </c>
      <c r="G56" s="233">
        <f>+AP55</f>
        <v>0</v>
      </c>
      <c r="H56" s="239">
        <f>SUM(H45:H54)</f>
        <v>0</v>
      </c>
      <c r="I56" s="177"/>
      <c r="J56" s="175"/>
      <c r="K56" s="242"/>
      <c r="L56" s="242"/>
      <c r="M56" s="233">
        <f>+AQ55</f>
        <v>0</v>
      </c>
      <c r="N56" s="239">
        <f>SUM(N45:N54)</f>
        <v>0</v>
      </c>
      <c r="O56" s="177"/>
      <c r="P56" s="175"/>
      <c r="Q56" s="242"/>
      <c r="R56" s="242" t="s">
        <v>250</v>
      </c>
      <c r="S56" s="233">
        <f>+AR55</f>
        <v>0</v>
      </c>
      <c r="T56" s="239">
        <f>SUM(T45:T54)</f>
        <v>0</v>
      </c>
      <c r="U56" s="177"/>
      <c r="V56" s="175"/>
      <c r="W56" s="242"/>
      <c r="X56" s="242"/>
      <c r="Y56" s="232">
        <f>+AS55</f>
        <v>0</v>
      </c>
      <c r="Z56" s="239">
        <f>SUM(Z45:Z54)</f>
        <v>0</v>
      </c>
      <c r="AA56" s="177"/>
      <c r="AB56" s="175"/>
      <c r="AC56" s="242"/>
      <c r="AD56" s="242"/>
      <c r="AE56" s="239"/>
      <c r="AF56" s="239">
        <f>SUM(AF45:AF54)</f>
        <v>0</v>
      </c>
      <c r="AG56" s="179"/>
      <c r="AH56" s="175"/>
      <c r="AI56" s="242"/>
      <c r="AJ56" s="242"/>
      <c r="AK56" s="239"/>
      <c r="AL56" s="239">
        <f>SUM(AL45:AL54)</f>
        <v>0</v>
      </c>
      <c r="AM56" s="137"/>
    </row>
    <row r="57" spans="2:45" s="146" customFormat="1" ht="15.75" customHeight="1" thickTop="1" thickBot="1">
      <c r="B57" s="138" t="s">
        <v>397</v>
      </c>
      <c r="C57" s="139">
        <f>SUM(H57,N57,T57,Z57,AF57,AL57)</f>
        <v>0</v>
      </c>
      <c r="D57" s="140"/>
      <c r="E57" s="243"/>
      <c r="F57" s="243" t="s">
        <v>250</v>
      </c>
      <c r="G57" s="244">
        <f>SUM(G18,G27,G32,G43,G55)</f>
        <v>0</v>
      </c>
      <c r="H57" s="244">
        <f>SUM(H56,H44,H33,H28,H19)</f>
        <v>0</v>
      </c>
      <c r="I57" s="142"/>
      <c r="J57" s="140"/>
      <c r="K57" s="243"/>
      <c r="L57" s="243"/>
      <c r="M57" s="244">
        <f>SUM(M18,M27,M32,M43,M55)</f>
        <v>6920</v>
      </c>
      <c r="N57" s="244">
        <f>SUM(N56,N44,N33,N28,N19)</f>
        <v>0</v>
      </c>
      <c r="O57" s="142"/>
      <c r="P57" s="140"/>
      <c r="Q57" s="243"/>
      <c r="R57" s="243" t="s">
        <v>250</v>
      </c>
      <c r="S57" s="244">
        <f>SUM(S18,S27,S32,S43,S55)</f>
        <v>4200</v>
      </c>
      <c r="T57" s="244">
        <f>SUM(T56,T44,T33,T28,T19)</f>
        <v>0</v>
      </c>
      <c r="U57" s="142"/>
      <c r="V57" s="140"/>
      <c r="W57" s="243"/>
      <c r="X57" s="243"/>
      <c r="Y57" s="244">
        <f>SUM(Y18,Y27,Y32,Y43,Y55)</f>
        <v>37906</v>
      </c>
      <c r="Z57" s="244">
        <f>SUM(Z56,Z44,Z33,Z28,Z19)</f>
        <v>0</v>
      </c>
      <c r="AA57" s="142"/>
      <c r="AB57" s="140"/>
      <c r="AC57" s="243"/>
      <c r="AD57" s="243"/>
      <c r="AE57" s="244">
        <f>SUM(AE18,AE27,AE32,AE43,AE55)</f>
        <v>0</v>
      </c>
      <c r="AF57" s="244">
        <f>SUM(AF56,AF19,AF28)</f>
        <v>0</v>
      </c>
      <c r="AG57" s="144"/>
      <c r="AH57" s="140"/>
      <c r="AI57" s="243"/>
      <c r="AJ57" s="243"/>
      <c r="AK57" s="244">
        <f>SUM(AK18,AK27,AK32,AK43,AK55)</f>
        <v>0</v>
      </c>
      <c r="AL57" s="244">
        <f>SUM(AL56)</f>
        <v>0</v>
      </c>
      <c r="AM57" s="145"/>
    </row>
    <row r="58" spans="2:45" ht="15" customHeight="1" thickBot="1">
      <c r="B58" s="147"/>
      <c r="C58" s="148"/>
      <c r="D58" s="148"/>
      <c r="F58" s="78" t="s">
        <v>250</v>
      </c>
      <c r="G58" s="149"/>
      <c r="H58" s="149"/>
      <c r="I58" s="149"/>
      <c r="J58" s="148"/>
      <c r="K58" s="149"/>
      <c r="L58" s="149"/>
      <c r="M58" s="149"/>
      <c r="N58" s="149"/>
      <c r="O58" s="149"/>
      <c r="P58" s="148"/>
      <c r="Q58" s="149"/>
      <c r="R58" s="149" t="s">
        <v>250</v>
      </c>
      <c r="S58" s="149"/>
      <c r="T58" s="149"/>
      <c r="U58" s="149"/>
      <c r="V58" s="148"/>
      <c r="W58" s="149"/>
      <c r="X58" s="149"/>
      <c r="Y58" s="149"/>
      <c r="Z58" s="149"/>
      <c r="AA58" s="149"/>
      <c r="AB58" s="148"/>
      <c r="AC58" s="149"/>
      <c r="AD58" s="149"/>
      <c r="AE58" s="149"/>
      <c r="AF58" s="149"/>
      <c r="AG58" s="149"/>
      <c r="AH58" s="148"/>
      <c r="AI58" s="149"/>
      <c r="AJ58" s="149"/>
      <c r="AK58" s="149"/>
      <c r="AL58" s="149"/>
      <c r="AM58" s="284" t="s">
        <v>545</v>
      </c>
    </row>
    <row r="59" spans="2:45" ht="15" customHeight="1">
      <c r="B59" s="151" t="s">
        <v>399</v>
      </c>
      <c r="C59" s="152"/>
      <c r="D59" s="294"/>
      <c r="E59" s="295"/>
      <c r="F59" s="295"/>
      <c r="G59" s="296"/>
      <c r="H59" s="296"/>
      <c r="I59" s="296"/>
      <c r="J59" s="297"/>
      <c r="K59" s="296"/>
      <c r="L59" s="296"/>
      <c r="M59" s="296"/>
      <c r="N59" s="296"/>
      <c r="O59" s="296"/>
      <c r="P59" s="294"/>
      <c r="Q59" s="295"/>
      <c r="R59" s="295"/>
      <c r="S59" s="296"/>
      <c r="T59" s="296"/>
      <c r="U59" s="296"/>
      <c r="V59" s="297"/>
      <c r="W59" s="296"/>
      <c r="X59" s="296"/>
      <c r="Y59" s="296"/>
      <c r="Z59" s="296"/>
      <c r="AA59" s="298"/>
      <c r="AB59" s="297"/>
      <c r="AC59" s="296"/>
      <c r="AD59" s="296"/>
      <c r="AE59" s="296"/>
      <c r="AF59" s="296"/>
      <c r="AG59" s="296"/>
      <c r="AH59" s="297"/>
      <c r="AI59" s="296"/>
      <c r="AJ59" s="296"/>
      <c r="AK59" s="296"/>
      <c r="AL59" s="296"/>
      <c r="AM59" s="299"/>
    </row>
    <row r="60" spans="2:45" ht="15" customHeight="1">
      <c r="B60" s="153" t="s">
        <v>400</v>
      </c>
      <c r="C60" s="154"/>
      <c r="D60" s="300"/>
      <c r="E60" s="301"/>
      <c r="F60" s="301"/>
      <c r="G60" s="302"/>
      <c r="H60" s="302"/>
      <c r="I60" s="302"/>
      <c r="J60" s="303"/>
      <c r="K60" s="302"/>
      <c r="L60" s="302"/>
      <c r="M60" s="302"/>
      <c r="N60" s="302"/>
      <c r="O60" s="302"/>
      <c r="P60" s="300"/>
      <c r="Q60" s="301"/>
      <c r="R60" s="301"/>
      <c r="S60" s="302"/>
      <c r="T60" s="302"/>
      <c r="U60" s="302"/>
      <c r="V60" s="303"/>
      <c r="W60" s="302"/>
      <c r="X60" s="302"/>
      <c r="Y60" s="302"/>
      <c r="Z60" s="302"/>
      <c r="AA60" s="304"/>
      <c r="AB60" s="303"/>
      <c r="AC60" s="302"/>
      <c r="AD60" s="302"/>
      <c r="AE60" s="302"/>
      <c r="AF60" s="302"/>
      <c r="AG60" s="302"/>
      <c r="AH60" s="303"/>
      <c r="AI60" s="302"/>
      <c r="AJ60" s="302"/>
      <c r="AK60" s="302"/>
      <c r="AL60" s="302"/>
      <c r="AM60" s="305"/>
    </row>
    <row r="61" spans="2:45" ht="15" customHeight="1">
      <c r="B61" s="155"/>
      <c r="C61" s="154"/>
      <c r="D61" s="300"/>
      <c r="E61" s="301"/>
      <c r="F61" s="301"/>
      <c r="G61" s="302"/>
      <c r="H61" s="302"/>
      <c r="I61" s="302"/>
      <c r="J61" s="303"/>
      <c r="K61" s="302"/>
      <c r="L61" s="302"/>
      <c r="M61" s="302"/>
      <c r="N61" s="302"/>
      <c r="O61" s="302"/>
      <c r="P61" s="300"/>
      <c r="Q61" s="301"/>
      <c r="R61" s="301"/>
      <c r="S61" s="302"/>
      <c r="T61" s="302"/>
      <c r="U61" s="302"/>
      <c r="V61" s="303"/>
      <c r="W61" s="302"/>
      <c r="X61" s="302"/>
      <c r="Y61" s="302"/>
      <c r="Z61" s="302"/>
      <c r="AA61" s="304"/>
      <c r="AB61" s="303"/>
      <c r="AC61" s="302"/>
      <c r="AD61" s="302"/>
      <c r="AE61" s="302"/>
      <c r="AF61" s="302"/>
      <c r="AG61" s="302"/>
      <c r="AH61" s="303"/>
      <c r="AI61" s="302"/>
      <c r="AJ61" s="302"/>
      <c r="AK61" s="302"/>
      <c r="AL61" s="302"/>
      <c r="AM61" s="305"/>
    </row>
    <row r="62" spans="2:45" ht="15" customHeight="1">
      <c r="B62" s="155"/>
      <c r="C62" s="154"/>
      <c r="D62" s="300"/>
      <c r="E62" s="301"/>
      <c r="F62" s="301"/>
      <c r="G62" s="302"/>
      <c r="H62" s="302"/>
      <c r="I62" s="302"/>
      <c r="J62" s="303"/>
      <c r="K62" s="302"/>
      <c r="L62" s="302"/>
      <c r="M62" s="302"/>
      <c r="N62" s="302"/>
      <c r="O62" s="302"/>
      <c r="P62" s="300"/>
      <c r="Q62" s="301"/>
      <c r="R62" s="301"/>
      <c r="S62" s="302"/>
      <c r="T62" s="302"/>
      <c r="U62" s="302"/>
      <c r="V62" s="303"/>
      <c r="W62" s="302"/>
      <c r="X62" s="302"/>
      <c r="Y62" s="302"/>
      <c r="Z62" s="302"/>
      <c r="AA62" s="304"/>
      <c r="AB62" s="303"/>
      <c r="AC62" s="302"/>
      <c r="AD62" s="302"/>
      <c r="AE62" s="302"/>
      <c r="AF62" s="302"/>
      <c r="AG62" s="302"/>
      <c r="AH62" s="303"/>
      <c r="AI62" s="302"/>
      <c r="AJ62" s="302"/>
      <c r="AK62" s="302"/>
      <c r="AL62" s="302"/>
      <c r="AM62" s="305"/>
    </row>
    <row r="63" spans="2:45" ht="15" customHeight="1">
      <c r="B63" s="155"/>
      <c r="C63" s="154"/>
      <c r="D63" s="300"/>
      <c r="E63" s="301"/>
      <c r="F63" s="301"/>
      <c r="G63" s="302"/>
      <c r="H63" s="302"/>
      <c r="I63" s="302"/>
      <c r="J63" s="303"/>
      <c r="K63" s="302"/>
      <c r="L63" s="302"/>
      <c r="M63" s="302"/>
      <c r="N63" s="302"/>
      <c r="O63" s="302"/>
      <c r="P63" s="300"/>
      <c r="Q63" s="301"/>
      <c r="R63" s="301"/>
      <c r="S63" s="302"/>
      <c r="T63" s="302"/>
      <c r="U63" s="302"/>
      <c r="V63" s="303"/>
      <c r="W63" s="302"/>
      <c r="X63" s="302"/>
      <c r="Y63" s="302"/>
      <c r="Z63" s="302"/>
      <c r="AA63" s="304"/>
      <c r="AB63" s="303"/>
      <c r="AC63" s="302"/>
      <c r="AD63" s="302"/>
      <c r="AE63" s="302"/>
      <c r="AF63" s="302"/>
      <c r="AG63" s="302"/>
      <c r="AH63" s="303"/>
      <c r="AI63" s="302"/>
      <c r="AJ63" s="302"/>
      <c r="AK63" s="302"/>
      <c r="AL63" s="302"/>
      <c r="AM63" s="305"/>
    </row>
    <row r="64" spans="2:45" ht="15" customHeight="1">
      <c r="B64" s="155"/>
      <c r="C64" s="154"/>
      <c r="D64" s="300"/>
      <c r="E64" s="301"/>
      <c r="F64" s="301"/>
      <c r="G64" s="302"/>
      <c r="H64" s="302"/>
      <c r="I64" s="302"/>
      <c r="J64" s="303"/>
      <c r="K64" s="302"/>
      <c r="L64" s="302"/>
      <c r="M64" s="302"/>
      <c r="N64" s="302"/>
      <c r="O64" s="302"/>
      <c r="P64" s="300"/>
      <c r="Q64" s="301"/>
      <c r="R64" s="301"/>
      <c r="S64" s="302"/>
      <c r="T64" s="302"/>
      <c r="U64" s="302"/>
      <c r="V64" s="303"/>
      <c r="W64" s="302"/>
      <c r="X64" s="302"/>
      <c r="Y64" s="302"/>
      <c r="Z64" s="302"/>
      <c r="AA64" s="304"/>
      <c r="AB64" s="303"/>
      <c r="AC64" s="302"/>
      <c r="AD64" s="302"/>
      <c r="AE64" s="302"/>
      <c r="AF64" s="302"/>
      <c r="AG64" s="302"/>
      <c r="AH64" s="303"/>
      <c r="AI64" s="302"/>
      <c r="AJ64" s="302"/>
      <c r="AK64" s="302"/>
      <c r="AL64" s="302"/>
      <c r="AM64" s="305"/>
    </row>
    <row r="65" spans="2:39" ht="15" customHeight="1">
      <c r="B65" s="155"/>
      <c r="C65" s="154"/>
      <c r="D65" s="300"/>
      <c r="E65" s="301"/>
      <c r="F65" s="301"/>
      <c r="G65" s="302"/>
      <c r="H65" s="302"/>
      <c r="I65" s="302"/>
      <c r="J65" s="303"/>
      <c r="K65" s="302"/>
      <c r="L65" s="302"/>
      <c r="M65" s="302"/>
      <c r="N65" s="302"/>
      <c r="O65" s="302"/>
      <c r="P65" s="300"/>
      <c r="Q65" s="301"/>
      <c r="R65" s="301"/>
      <c r="S65" s="302"/>
      <c r="T65" s="302"/>
      <c r="U65" s="302"/>
      <c r="V65" s="303"/>
      <c r="W65" s="302"/>
      <c r="X65" s="302"/>
      <c r="Y65" s="302"/>
      <c r="Z65" s="302"/>
      <c r="AA65" s="304"/>
      <c r="AB65" s="303"/>
      <c r="AC65" s="302"/>
      <c r="AD65" s="302"/>
      <c r="AE65" s="302"/>
      <c r="AF65" s="302"/>
      <c r="AG65" s="302"/>
      <c r="AH65" s="303"/>
      <c r="AI65" s="302"/>
      <c r="AJ65" s="302"/>
      <c r="AK65" s="302"/>
      <c r="AL65" s="302"/>
      <c r="AM65" s="305"/>
    </row>
    <row r="66" spans="2:39" ht="15" customHeight="1" thickBot="1">
      <c r="B66" s="156"/>
      <c r="C66" s="157"/>
      <c r="D66" s="306"/>
      <c r="E66" s="307"/>
      <c r="F66" s="307"/>
      <c r="G66" s="308"/>
      <c r="H66" s="308"/>
      <c r="I66" s="308"/>
      <c r="J66" s="309"/>
      <c r="K66" s="308"/>
      <c r="L66" s="308"/>
      <c r="M66" s="308"/>
      <c r="N66" s="308"/>
      <c r="O66" s="308"/>
      <c r="P66" s="306"/>
      <c r="Q66" s="307"/>
      <c r="R66" s="307"/>
      <c r="S66" s="308"/>
      <c r="T66" s="308"/>
      <c r="U66" s="308"/>
      <c r="V66" s="309"/>
      <c r="W66" s="308"/>
      <c r="X66" s="308"/>
      <c r="Y66" s="308"/>
      <c r="Z66" s="308"/>
      <c r="AA66" s="310"/>
      <c r="AB66" s="309"/>
      <c r="AC66" s="308"/>
      <c r="AD66" s="308"/>
      <c r="AE66" s="308"/>
      <c r="AF66" s="308"/>
      <c r="AG66" s="308"/>
      <c r="AH66" s="309"/>
      <c r="AI66" s="308"/>
      <c r="AJ66" s="308"/>
      <c r="AK66" s="308"/>
      <c r="AL66" s="308"/>
      <c r="AM66" s="311"/>
    </row>
    <row r="67" spans="2:39" ht="16.7" customHeight="1">
      <c r="C67" s="105" t="s">
        <v>401</v>
      </c>
      <c r="D67" s="263" t="s">
        <v>673</v>
      </c>
      <c r="E67" s="75"/>
      <c r="F67" s="75"/>
      <c r="P67" s="264" t="s">
        <v>674</v>
      </c>
      <c r="R67" s="78" t="s">
        <v>250</v>
      </c>
      <c r="AB67" s="264" t="s">
        <v>675</v>
      </c>
      <c r="AG67" s="150"/>
      <c r="AM67" s="150"/>
    </row>
    <row r="68" spans="2:39" ht="15.75" customHeight="1">
      <c r="D68" s="22" t="s">
        <v>676</v>
      </c>
      <c r="F68" s="78" t="s">
        <v>250</v>
      </c>
      <c r="P68" s="263" t="s">
        <v>677</v>
      </c>
      <c r="R68" s="78" t="s">
        <v>250</v>
      </c>
      <c r="AB68" s="264" t="s">
        <v>678</v>
      </c>
    </row>
    <row r="69" spans="2:39" ht="15.75" customHeight="1">
      <c r="D69" s="264" t="s">
        <v>679</v>
      </c>
      <c r="F69" s="78" t="s">
        <v>250</v>
      </c>
      <c r="P69" s="264" t="s">
        <v>680</v>
      </c>
      <c r="R69" s="78" t="s">
        <v>250</v>
      </c>
      <c r="AB69" s="264" t="s">
        <v>687</v>
      </c>
    </row>
    <row r="70" spans="2:39" ht="15.95" customHeight="1">
      <c r="D70" s="263" t="s">
        <v>681</v>
      </c>
      <c r="F70" s="78" t="s">
        <v>250</v>
      </c>
      <c r="P70" s="264" t="s">
        <v>682</v>
      </c>
      <c r="R70" s="78" t="s">
        <v>250</v>
      </c>
      <c r="AB70" s="264" t="s">
        <v>695</v>
      </c>
    </row>
    <row r="71" spans="2:39" ht="15.95" customHeight="1">
      <c r="D71" s="22"/>
      <c r="F71" s="78" t="s">
        <v>250</v>
      </c>
      <c r="P71" s="264"/>
      <c r="R71" s="78" t="s">
        <v>250</v>
      </c>
    </row>
    <row r="72" spans="2:39" ht="15.95" customHeight="1">
      <c r="F72" s="78" t="s">
        <v>250</v>
      </c>
      <c r="R72" s="78" t="s">
        <v>250</v>
      </c>
    </row>
    <row r="73" spans="2:39" ht="15.95" customHeight="1">
      <c r="F73" s="78" t="s">
        <v>250</v>
      </c>
      <c r="R73" s="78" t="s">
        <v>250</v>
      </c>
    </row>
    <row r="74" spans="2:39" ht="15.95" customHeight="1">
      <c r="F74" s="78" t="s">
        <v>250</v>
      </c>
      <c r="R74" s="78" t="s">
        <v>250</v>
      </c>
    </row>
    <row r="75" spans="2:39" ht="15.95" customHeight="1">
      <c r="F75" s="78" t="s">
        <v>250</v>
      </c>
      <c r="R75" s="78" t="s">
        <v>250</v>
      </c>
    </row>
    <row r="76" spans="2:39" ht="15.95" customHeight="1">
      <c r="F76" s="78" t="s">
        <v>250</v>
      </c>
      <c r="R76" s="78" t="s">
        <v>250</v>
      </c>
    </row>
    <row r="77" spans="2:39" ht="15.95" customHeight="1">
      <c r="F77" s="78" t="s">
        <v>250</v>
      </c>
      <c r="R77" s="78" t="s">
        <v>250</v>
      </c>
    </row>
    <row r="78" spans="2:39" ht="15.95" customHeight="1">
      <c r="F78" s="78" t="s">
        <v>250</v>
      </c>
      <c r="R78" s="78" t="s">
        <v>250</v>
      </c>
    </row>
    <row r="79" spans="2:39" ht="15.95" customHeight="1">
      <c r="F79" s="78" t="s">
        <v>250</v>
      </c>
      <c r="R79" s="78" t="s">
        <v>250</v>
      </c>
    </row>
    <row r="80" spans="2:39" ht="15.95" customHeight="1">
      <c r="F80" s="78" t="s">
        <v>250</v>
      </c>
      <c r="R80" s="78" t="s">
        <v>250</v>
      </c>
    </row>
    <row r="81" spans="6:18" ht="15.95" customHeight="1">
      <c r="F81" s="78" t="s">
        <v>250</v>
      </c>
      <c r="R81" s="78" t="s">
        <v>250</v>
      </c>
    </row>
    <row r="82" spans="6:18" ht="15.95" customHeight="1">
      <c r="F82" s="78" t="s">
        <v>250</v>
      </c>
      <c r="R82" s="78" t="s">
        <v>250</v>
      </c>
    </row>
    <row r="83" spans="6:18" ht="15.95" customHeight="1">
      <c r="F83" s="78" t="s">
        <v>250</v>
      </c>
      <c r="R83" s="78" t="s">
        <v>250</v>
      </c>
    </row>
    <row r="84" spans="6:18" ht="15.95" customHeight="1">
      <c r="F84" s="78" t="s">
        <v>250</v>
      </c>
      <c r="R84" s="78" t="s">
        <v>250</v>
      </c>
    </row>
    <row r="85" spans="6:18" ht="15.95" customHeight="1">
      <c r="F85" s="78" t="s">
        <v>250</v>
      </c>
      <c r="R85" s="78" t="s">
        <v>250</v>
      </c>
    </row>
    <row r="86" spans="6:18" ht="15.95" customHeight="1">
      <c r="F86" s="78" t="s">
        <v>250</v>
      </c>
      <c r="R86" s="78" t="s">
        <v>250</v>
      </c>
    </row>
    <row r="87" spans="6:18" ht="15.95" customHeight="1">
      <c r="F87" s="78" t="s">
        <v>250</v>
      </c>
      <c r="R87" s="78" t="s">
        <v>250</v>
      </c>
    </row>
    <row r="88" spans="6:18" ht="15.95" customHeight="1">
      <c r="F88" s="78" t="s">
        <v>250</v>
      </c>
      <c r="R88" s="78" t="s">
        <v>250</v>
      </c>
    </row>
    <row r="89" spans="6:18" ht="15.95" customHeight="1">
      <c r="F89" s="78" t="s">
        <v>250</v>
      </c>
      <c r="R89" s="78" t="s">
        <v>250</v>
      </c>
    </row>
    <row r="90" spans="6:18" ht="15.95" customHeight="1">
      <c r="F90" s="78" t="s">
        <v>250</v>
      </c>
      <c r="R90" s="78" t="s">
        <v>250</v>
      </c>
    </row>
    <row r="91" spans="6:18" ht="15.95" customHeight="1">
      <c r="F91" s="78" t="s">
        <v>250</v>
      </c>
      <c r="R91" s="78" t="s">
        <v>250</v>
      </c>
    </row>
    <row r="92" spans="6:18" ht="15.95" customHeight="1">
      <c r="F92" s="78" t="s">
        <v>250</v>
      </c>
      <c r="R92" s="78" t="s">
        <v>250</v>
      </c>
    </row>
    <row r="93" spans="6:18" ht="15.95" customHeight="1">
      <c r="F93" s="78" t="s">
        <v>250</v>
      </c>
      <c r="R93" s="78" t="s">
        <v>250</v>
      </c>
    </row>
    <row r="94" spans="6:18" ht="15.95" customHeight="1">
      <c r="F94" s="78" t="s">
        <v>250</v>
      </c>
      <c r="R94" s="78" t="s">
        <v>250</v>
      </c>
    </row>
    <row r="95" spans="6:18" ht="15.95" customHeight="1">
      <c r="F95" s="78" t="s">
        <v>250</v>
      </c>
      <c r="R95" s="78" t="s">
        <v>250</v>
      </c>
    </row>
    <row r="96" spans="6:18" ht="15.95" customHeight="1">
      <c r="F96" s="78" t="s">
        <v>250</v>
      </c>
      <c r="R96" s="78" t="s">
        <v>250</v>
      </c>
    </row>
    <row r="97" spans="6:18" ht="15.95" customHeight="1">
      <c r="F97" s="78" t="s">
        <v>250</v>
      </c>
      <c r="R97" s="78" t="s">
        <v>250</v>
      </c>
    </row>
    <row r="98" spans="6:18" ht="15.95" customHeight="1">
      <c r="F98" s="78" t="s">
        <v>250</v>
      </c>
      <c r="R98" s="78" t="s">
        <v>250</v>
      </c>
    </row>
    <row r="99" spans="6:18" ht="15.95" customHeight="1">
      <c r="F99" s="78" t="s">
        <v>250</v>
      </c>
      <c r="R99" s="78" t="s">
        <v>250</v>
      </c>
    </row>
    <row r="100" spans="6:18" ht="15.95" customHeight="1">
      <c r="F100" s="78" t="s">
        <v>250</v>
      </c>
      <c r="R100" s="78" t="s">
        <v>250</v>
      </c>
    </row>
    <row r="101" spans="6:18" ht="15.95" customHeight="1">
      <c r="F101" s="78" t="s">
        <v>250</v>
      </c>
      <c r="R101" s="78" t="s">
        <v>250</v>
      </c>
    </row>
    <row r="102" spans="6:18" ht="15.95" customHeight="1">
      <c r="F102" s="78" t="s">
        <v>250</v>
      </c>
      <c r="R102" s="78" t="s">
        <v>250</v>
      </c>
    </row>
    <row r="103" spans="6:18" ht="15.95" customHeight="1">
      <c r="F103" s="78" t="s">
        <v>250</v>
      </c>
      <c r="R103" s="78" t="s">
        <v>250</v>
      </c>
    </row>
    <row r="104" spans="6:18" ht="15.95" customHeight="1">
      <c r="F104" s="78" t="s">
        <v>250</v>
      </c>
      <c r="R104" s="78" t="s">
        <v>250</v>
      </c>
    </row>
    <row r="105" spans="6:18" ht="15.95" customHeight="1">
      <c r="F105" s="78" t="s">
        <v>250</v>
      </c>
      <c r="R105" s="78" t="s">
        <v>250</v>
      </c>
    </row>
    <row r="106" spans="6:18" ht="15.95" customHeight="1">
      <c r="F106" s="78" t="s">
        <v>250</v>
      </c>
      <c r="R106" s="78" t="s">
        <v>250</v>
      </c>
    </row>
    <row r="107" spans="6:18" ht="15.95" customHeight="1">
      <c r="F107" s="78" t="s">
        <v>250</v>
      </c>
      <c r="R107" s="78" t="s">
        <v>250</v>
      </c>
    </row>
    <row r="108" spans="6:18" ht="15.95" customHeight="1">
      <c r="F108" s="78" t="s">
        <v>250</v>
      </c>
      <c r="R108" s="78" t="s">
        <v>250</v>
      </c>
    </row>
    <row r="109" spans="6:18" ht="15.95" customHeight="1">
      <c r="F109" s="78" t="s">
        <v>250</v>
      </c>
      <c r="R109" s="78" t="s">
        <v>250</v>
      </c>
    </row>
    <row r="110" spans="6:18" ht="15.95" customHeight="1">
      <c r="F110" s="78" t="s">
        <v>250</v>
      </c>
      <c r="R110" s="78" t="s">
        <v>250</v>
      </c>
    </row>
    <row r="111" spans="6:18" ht="15.95" customHeight="1">
      <c r="F111" s="78" t="s">
        <v>250</v>
      </c>
      <c r="R111" s="78" t="s">
        <v>250</v>
      </c>
    </row>
    <row r="112" spans="6:18" ht="15.95" customHeight="1">
      <c r="F112" s="78" t="s">
        <v>250</v>
      </c>
      <c r="R112" s="78" t="s">
        <v>250</v>
      </c>
    </row>
    <row r="113" spans="6:18" ht="15.95" customHeight="1">
      <c r="F113" s="78" t="s">
        <v>250</v>
      </c>
      <c r="R113" s="78" t="s">
        <v>250</v>
      </c>
    </row>
    <row r="114" spans="6:18" ht="15.95" customHeight="1">
      <c r="F114" s="78" t="s">
        <v>250</v>
      </c>
      <c r="R114" s="78" t="s">
        <v>250</v>
      </c>
    </row>
    <row r="115" spans="6:18" ht="15.95" customHeight="1">
      <c r="F115" s="78" t="s">
        <v>250</v>
      </c>
      <c r="R115" s="78" t="s">
        <v>250</v>
      </c>
    </row>
    <row r="116" spans="6:18" ht="15.95" customHeight="1">
      <c r="F116" s="78" t="s">
        <v>250</v>
      </c>
      <c r="R116" s="78" t="s">
        <v>250</v>
      </c>
    </row>
    <row r="117" spans="6:18" ht="15.95" customHeight="1">
      <c r="F117" s="78" t="s">
        <v>250</v>
      </c>
      <c r="R117" s="78" t="s">
        <v>250</v>
      </c>
    </row>
    <row r="118" spans="6:18" ht="15.95" customHeight="1">
      <c r="F118" s="78" t="s">
        <v>250</v>
      </c>
      <c r="R118" s="78" t="s">
        <v>250</v>
      </c>
    </row>
    <row r="119" spans="6:18" ht="15.95" customHeight="1">
      <c r="F119" s="78" t="s">
        <v>250</v>
      </c>
      <c r="R119" s="78" t="s">
        <v>250</v>
      </c>
    </row>
    <row r="120" spans="6:18" ht="15.95" customHeight="1">
      <c r="F120" s="78" t="s">
        <v>250</v>
      </c>
      <c r="R120" s="78" t="s">
        <v>250</v>
      </c>
    </row>
    <row r="121" spans="6:18" ht="15.95" customHeight="1">
      <c r="F121" s="78" t="s">
        <v>250</v>
      </c>
      <c r="R121" s="78" t="s">
        <v>250</v>
      </c>
    </row>
    <row r="122" spans="6:18" ht="15.95" customHeight="1">
      <c r="F122" s="78" t="s">
        <v>250</v>
      </c>
      <c r="R122" s="78" t="s">
        <v>250</v>
      </c>
    </row>
    <row r="123" spans="6:18" ht="15.95" customHeight="1">
      <c r="F123" s="78" t="s">
        <v>250</v>
      </c>
      <c r="R123" s="78" t="s">
        <v>250</v>
      </c>
    </row>
    <row r="124" spans="6:18" ht="15.95" customHeight="1">
      <c r="F124" s="78" t="s">
        <v>250</v>
      </c>
      <c r="R124" s="78" t="s">
        <v>250</v>
      </c>
    </row>
    <row r="125" spans="6:18" ht="15.95" customHeight="1">
      <c r="F125" s="78" t="s">
        <v>250</v>
      </c>
      <c r="R125" s="78" t="s">
        <v>250</v>
      </c>
    </row>
    <row r="126" spans="6:18" ht="15.95" customHeight="1">
      <c r="F126" s="78" t="s">
        <v>250</v>
      </c>
      <c r="R126" s="78" t="s">
        <v>250</v>
      </c>
    </row>
    <row r="127" spans="6:18" ht="15.95" customHeight="1">
      <c r="F127" s="78" t="s">
        <v>250</v>
      </c>
      <c r="R127" s="78" t="s">
        <v>250</v>
      </c>
    </row>
    <row r="128" spans="6:18" ht="15.95" customHeight="1">
      <c r="F128" s="78" t="s">
        <v>250</v>
      </c>
      <c r="R128" s="78" t="s">
        <v>250</v>
      </c>
    </row>
    <row r="129" spans="6:18" ht="15.95" customHeight="1">
      <c r="F129" s="78" t="s">
        <v>250</v>
      </c>
      <c r="R129" s="78" t="s">
        <v>250</v>
      </c>
    </row>
    <row r="130" spans="6:18" ht="15.95" customHeight="1">
      <c r="F130" s="78" t="s">
        <v>250</v>
      </c>
      <c r="R130" s="78" t="s">
        <v>250</v>
      </c>
    </row>
    <row r="131" spans="6:18" ht="15.95" customHeight="1">
      <c r="F131" s="78" t="s">
        <v>250</v>
      </c>
      <c r="R131" s="78" t="s">
        <v>250</v>
      </c>
    </row>
    <row r="132" spans="6:18" ht="15.95" customHeight="1">
      <c r="F132" s="78" t="s">
        <v>250</v>
      </c>
      <c r="R132" s="78" t="s">
        <v>250</v>
      </c>
    </row>
    <row r="133" spans="6:18" ht="15.95" customHeight="1">
      <c r="F133" s="78" t="s">
        <v>250</v>
      </c>
      <c r="R133" s="78" t="s">
        <v>250</v>
      </c>
    </row>
    <row r="134" spans="6:18" ht="15.95" customHeight="1">
      <c r="F134" s="78" t="s">
        <v>250</v>
      </c>
      <c r="R134" s="78" t="s">
        <v>250</v>
      </c>
    </row>
    <row r="135" spans="6:18" ht="15.95" customHeight="1">
      <c r="F135" s="78" t="s">
        <v>250</v>
      </c>
      <c r="R135" s="78" t="s">
        <v>250</v>
      </c>
    </row>
    <row r="136" spans="6:18" ht="15.95" customHeight="1">
      <c r="F136" s="78" t="s">
        <v>250</v>
      </c>
      <c r="R136" s="78" t="s">
        <v>250</v>
      </c>
    </row>
    <row r="137" spans="6:18" ht="15.95" customHeight="1">
      <c r="F137" s="78" t="s">
        <v>250</v>
      </c>
      <c r="R137" s="78" t="s">
        <v>250</v>
      </c>
    </row>
    <row r="138" spans="6:18" ht="15.95" customHeight="1">
      <c r="F138" s="78" t="s">
        <v>250</v>
      </c>
      <c r="R138" s="78" t="s">
        <v>250</v>
      </c>
    </row>
    <row r="139" spans="6:18" ht="15.95" customHeight="1">
      <c r="F139" s="78" t="s">
        <v>250</v>
      </c>
      <c r="R139" s="78" t="s">
        <v>250</v>
      </c>
    </row>
    <row r="140" spans="6:18" ht="15.95" customHeight="1">
      <c r="F140" s="78" t="s">
        <v>250</v>
      </c>
      <c r="R140" s="78" t="s">
        <v>250</v>
      </c>
    </row>
    <row r="141" spans="6:18" ht="15.95" customHeight="1">
      <c r="F141" s="78" t="s">
        <v>250</v>
      </c>
      <c r="R141" s="78" t="s">
        <v>250</v>
      </c>
    </row>
    <row r="142" spans="6:18" ht="15.95" customHeight="1">
      <c r="F142" s="78" t="s">
        <v>250</v>
      </c>
      <c r="R142" s="78" t="s">
        <v>250</v>
      </c>
    </row>
    <row r="143" spans="6:18" ht="15.95" customHeight="1">
      <c r="F143" s="78" t="s">
        <v>250</v>
      </c>
      <c r="R143" s="78" t="s">
        <v>250</v>
      </c>
    </row>
    <row r="144" spans="6:18" ht="15.95" customHeight="1">
      <c r="F144" s="78" t="s">
        <v>250</v>
      </c>
      <c r="R144" s="78" t="s">
        <v>250</v>
      </c>
    </row>
    <row r="145" spans="6:18" ht="15.95" customHeight="1">
      <c r="F145" s="78" t="s">
        <v>250</v>
      </c>
      <c r="R145" s="78" t="s">
        <v>250</v>
      </c>
    </row>
    <row r="146" spans="6:18" ht="15.95" customHeight="1">
      <c r="F146" s="78" t="s">
        <v>250</v>
      </c>
      <c r="R146" s="78" t="s">
        <v>250</v>
      </c>
    </row>
    <row r="147" spans="6:18" ht="15.95" customHeight="1">
      <c r="F147" s="78" t="s">
        <v>250</v>
      </c>
      <c r="R147" s="78" t="s">
        <v>250</v>
      </c>
    </row>
    <row r="148" spans="6:18" ht="15.95" customHeight="1">
      <c r="F148" s="78" t="s">
        <v>250</v>
      </c>
      <c r="R148" s="78" t="s">
        <v>250</v>
      </c>
    </row>
    <row r="149" spans="6:18" ht="15.95" customHeight="1">
      <c r="F149" s="78" t="s">
        <v>250</v>
      </c>
      <c r="R149" s="78" t="s">
        <v>250</v>
      </c>
    </row>
    <row r="150" spans="6:18" ht="15.95" customHeight="1">
      <c r="F150" s="78" t="s">
        <v>250</v>
      </c>
      <c r="R150" s="78" t="s">
        <v>250</v>
      </c>
    </row>
    <row r="151" spans="6:18" ht="15.95" customHeight="1">
      <c r="F151" s="78" t="s">
        <v>250</v>
      </c>
      <c r="R151" s="78" t="s">
        <v>250</v>
      </c>
    </row>
    <row r="152" spans="6:18" ht="15.95" customHeight="1">
      <c r="F152" s="78" t="s">
        <v>250</v>
      </c>
      <c r="R152" s="78" t="s">
        <v>250</v>
      </c>
    </row>
    <row r="153" spans="6:18" ht="15.95" customHeight="1">
      <c r="F153" s="78" t="s">
        <v>250</v>
      </c>
      <c r="R153" s="78" t="s">
        <v>250</v>
      </c>
    </row>
    <row r="154" spans="6:18" ht="15.95" customHeight="1">
      <c r="F154" s="78" t="s">
        <v>250</v>
      </c>
      <c r="R154" s="78" t="s">
        <v>250</v>
      </c>
    </row>
    <row r="155" spans="6:18" ht="15.95" customHeight="1">
      <c r="F155" s="78" t="s">
        <v>250</v>
      </c>
      <c r="R155" s="78" t="s">
        <v>250</v>
      </c>
    </row>
    <row r="156" spans="6:18" ht="15.95" customHeight="1">
      <c r="F156" s="78" t="s">
        <v>250</v>
      </c>
      <c r="R156" s="78" t="s">
        <v>250</v>
      </c>
    </row>
    <row r="157" spans="6:18" ht="15.95" customHeight="1">
      <c r="F157" s="78" t="s">
        <v>250</v>
      </c>
      <c r="R157" s="78" t="s">
        <v>250</v>
      </c>
    </row>
    <row r="158" spans="6:18" ht="15.95" customHeight="1">
      <c r="F158" s="78" t="s">
        <v>250</v>
      </c>
      <c r="R158" s="78" t="s">
        <v>250</v>
      </c>
    </row>
    <row r="159" spans="6:18" ht="15.95" customHeight="1">
      <c r="F159" s="78" t="s">
        <v>250</v>
      </c>
      <c r="R159" s="78" t="s">
        <v>250</v>
      </c>
    </row>
    <row r="160" spans="6:18" ht="15.95" customHeight="1">
      <c r="F160" s="78" t="s">
        <v>250</v>
      </c>
      <c r="R160" s="78" t="s">
        <v>250</v>
      </c>
    </row>
    <row r="161" spans="6:18" ht="15.95" customHeight="1">
      <c r="F161" s="78" t="s">
        <v>250</v>
      </c>
      <c r="R161" s="78" t="s">
        <v>250</v>
      </c>
    </row>
    <row r="162" spans="6:18" ht="15.95" customHeight="1">
      <c r="F162" s="78" t="s">
        <v>250</v>
      </c>
      <c r="R162" s="78" t="s">
        <v>250</v>
      </c>
    </row>
    <row r="163" spans="6:18" ht="15.95" customHeight="1">
      <c r="F163" s="78" t="s">
        <v>250</v>
      </c>
      <c r="R163" s="78" t="s">
        <v>250</v>
      </c>
    </row>
    <row r="164" spans="6:18" ht="15.95" customHeight="1">
      <c r="F164" s="78" t="s">
        <v>250</v>
      </c>
      <c r="R164" s="78" t="s">
        <v>250</v>
      </c>
    </row>
    <row r="165" spans="6:18" ht="15.95" customHeight="1">
      <c r="F165" s="78" t="s">
        <v>250</v>
      </c>
      <c r="R165" s="78" t="s">
        <v>250</v>
      </c>
    </row>
    <row r="166" spans="6:18" ht="15.95" customHeight="1">
      <c r="F166" s="78" t="s">
        <v>250</v>
      </c>
      <c r="R166" s="78" t="s">
        <v>250</v>
      </c>
    </row>
    <row r="167" spans="6:18" ht="15.95" customHeight="1">
      <c r="F167" s="78" t="s">
        <v>250</v>
      </c>
      <c r="R167" s="78" t="s">
        <v>250</v>
      </c>
    </row>
    <row r="168" spans="6:18" ht="15.95" customHeight="1">
      <c r="F168" s="78" t="s">
        <v>250</v>
      </c>
      <c r="R168" s="78" t="s">
        <v>250</v>
      </c>
    </row>
    <row r="169" spans="6:18" ht="15.95" customHeight="1">
      <c r="F169" s="78" t="s">
        <v>250</v>
      </c>
      <c r="R169" s="78" t="s">
        <v>250</v>
      </c>
    </row>
    <row r="170" spans="6:18" ht="15.95" customHeight="1">
      <c r="F170" s="78" t="s">
        <v>250</v>
      </c>
      <c r="R170" s="78" t="s">
        <v>250</v>
      </c>
    </row>
    <row r="171" spans="6:18" ht="15.95" customHeight="1">
      <c r="F171" s="78" t="s">
        <v>250</v>
      </c>
      <c r="R171" s="78" t="s">
        <v>250</v>
      </c>
    </row>
    <row r="172" spans="6:18" ht="15.95" customHeight="1">
      <c r="F172" s="78" t="s">
        <v>250</v>
      </c>
      <c r="R172" s="78" t="s">
        <v>250</v>
      </c>
    </row>
    <row r="173" spans="6:18" ht="15.95" customHeight="1">
      <c r="F173" s="78" t="s">
        <v>250</v>
      </c>
      <c r="R173" s="78" t="s">
        <v>250</v>
      </c>
    </row>
    <row r="174" spans="6:18" ht="15.95" customHeight="1">
      <c r="F174" s="78" t="s">
        <v>250</v>
      </c>
      <c r="R174" s="78" t="s">
        <v>250</v>
      </c>
    </row>
    <row r="175" spans="6:18" ht="15.95" customHeight="1">
      <c r="F175" s="78" t="s">
        <v>250</v>
      </c>
      <c r="R175" s="78" t="s">
        <v>250</v>
      </c>
    </row>
    <row r="176" spans="6:18" ht="15.95" customHeight="1">
      <c r="F176" s="78" t="s">
        <v>250</v>
      </c>
      <c r="R176" s="78" t="s">
        <v>250</v>
      </c>
    </row>
    <row r="177" spans="6:18" ht="15.95" customHeight="1">
      <c r="F177" s="78" t="s">
        <v>250</v>
      </c>
      <c r="R177" s="78" t="s">
        <v>250</v>
      </c>
    </row>
    <row r="178" spans="6:18" ht="15.95" customHeight="1">
      <c r="F178" s="78" t="s">
        <v>250</v>
      </c>
      <c r="R178" s="78" t="s">
        <v>250</v>
      </c>
    </row>
    <row r="179" spans="6:18" ht="15.95" customHeight="1">
      <c r="F179" s="78" t="s">
        <v>250</v>
      </c>
      <c r="R179" s="78" t="s">
        <v>250</v>
      </c>
    </row>
    <row r="180" spans="6:18" ht="15.95" customHeight="1">
      <c r="F180" s="78" t="s">
        <v>250</v>
      </c>
      <c r="R180" s="78" t="s">
        <v>250</v>
      </c>
    </row>
    <row r="181" spans="6:18" ht="15.95" customHeight="1">
      <c r="F181" s="78" t="s">
        <v>250</v>
      </c>
      <c r="R181" s="78" t="s">
        <v>250</v>
      </c>
    </row>
    <row r="182" spans="6:18" ht="15.95" customHeight="1">
      <c r="F182" s="78" t="s">
        <v>250</v>
      </c>
      <c r="R182" s="78" t="s">
        <v>250</v>
      </c>
    </row>
    <row r="183" spans="6:18" ht="15.95" customHeight="1">
      <c r="F183" s="78" t="s">
        <v>250</v>
      </c>
      <c r="R183" s="78" t="s">
        <v>250</v>
      </c>
    </row>
    <row r="184" spans="6:18" ht="15.95" customHeight="1">
      <c r="F184" s="78" t="s">
        <v>250</v>
      </c>
      <c r="R184" s="78" t="s">
        <v>250</v>
      </c>
    </row>
    <row r="185" spans="6:18" ht="15.95" customHeight="1">
      <c r="F185" s="78" t="s">
        <v>250</v>
      </c>
      <c r="R185" s="78" t="s">
        <v>250</v>
      </c>
    </row>
    <row r="186" spans="6:18" ht="15.95" customHeight="1">
      <c r="F186" s="78" t="s">
        <v>250</v>
      </c>
      <c r="R186" s="78" t="s">
        <v>250</v>
      </c>
    </row>
    <row r="187" spans="6:18" ht="15.95" customHeight="1">
      <c r="F187" s="78" t="s">
        <v>250</v>
      </c>
      <c r="R187" s="78" t="s">
        <v>250</v>
      </c>
    </row>
    <row r="188" spans="6:18" ht="15.95" customHeight="1">
      <c r="F188" s="78" t="s">
        <v>250</v>
      </c>
      <c r="R188" s="78" t="s">
        <v>250</v>
      </c>
    </row>
    <row r="189" spans="6:18" ht="15.95" customHeight="1">
      <c r="F189" s="78" t="s">
        <v>250</v>
      </c>
      <c r="R189" s="78" t="s">
        <v>250</v>
      </c>
    </row>
    <row r="190" spans="6:18" ht="15.95" customHeight="1">
      <c r="F190" s="78" t="s">
        <v>250</v>
      </c>
      <c r="R190" s="78" t="s">
        <v>250</v>
      </c>
    </row>
    <row r="191" spans="6:18" ht="15.95" customHeight="1">
      <c r="F191" s="78" t="s">
        <v>250</v>
      </c>
      <c r="R191" s="78" t="s">
        <v>250</v>
      </c>
    </row>
    <row r="192" spans="6:18" ht="15.95" customHeight="1">
      <c r="F192" s="78" t="s">
        <v>250</v>
      </c>
      <c r="R192" s="78" t="s">
        <v>250</v>
      </c>
    </row>
    <row r="193" spans="6:18" ht="15.95" customHeight="1">
      <c r="F193" s="78" t="s">
        <v>250</v>
      </c>
      <c r="R193" s="78" t="s">
        <v>250</v>
      </c>
    </row>
    <row r="194" spans="6:18" ht="15.95" customHeight="1">
      <c r="F194" s="78" t="s">
        <v>250</v>
      </c>
      <c r="R194" s="78" t="s">
        <v>250</v>
      </c>
    </row>
    <row r="195" spans="6:18" ht="15.95" customHeight="1">
      <c r="F195" s="78" t="s">
        <v>250</v>
      </c>
      <c r="R195" s="78" t="s">
        <v>250</v>
      </c>
    </row>
    <row r="196" spans="6:18" ht="15.95" customHeight="1">
      <c r="F196" s="78" t="s">
        <v>250</v>
      </c>
      <c r="R196" s="78" t="s">
        <v>250</v>
      </c>
    </row>
    <row r="197" spans="6:18" ht="15.95" customHeight="1">
      <c r="F197" s="78" t="s">
        <v>250</v>
      </c>
      <c r="R197" s="78" t="s">
        <v>250</v>
      </c>
    </row>
    <row r="198" spans="6:18" ht="15.95" customHeight="1">
      <c r="F198" s="78" t="s">
        <v>250</v>
      </c>
      <c r="R198" s="78" t="s">
        <v>250</v>
      </c>
    </row>
    <row r="199" spans="6:18" ht="15.95" customHeight="1">
      <c r="F199" s="78" t="s">
        <v>250</v>
      </c>
      <c r="R199" s="78" t="s">
        <v>250</v>
      </c>
    </row>
    <row r="200" spans="6:18" ht="15.95" customHeight="1">
      <c r="F200" s="78" t="s">
        <v>250</v>
      </c>
      <c r="R200" s="78" t="s">
        <v>250</v>
      </c>
    </row>
    <row r="201" spans="6:18" ht="15.95" customHeight="1">
      <c r="F201" s="78" t="s">
        <v>250</v>
      </c>
      <c r="R201" s="78" t="s">
        <v>250</v>
      </c>
    </row>
    <row r="202" spans="6:18" ht="15.95" customHeight="1">
      <c r="F202" s="78" t="s">
        <v>250</v>
      </c>
      <c r="R202" s="78" t="s">
        <v>250</v>
      </c>
    </row>
    <row r="203" spans="6:18" ht="15.95" customHeight="1">
      <c r="F203" s="78" t="s">
        <v>250</v>
      </c>
      <c r="R203" s="78" t="s">
        <v>250</v>
      </c>
    </row>
    <row r="204" spans="6:18" ht="15.95" customHeight="1">
      <c r="F204" s="78" t="s">
        <v>250</v>
      </c>
      <c r="R204" s="78" t="s">
        <v>250</v>
      </c>
    </row>
    <row r="205" spans="6:18" ht="15.95" customHeight="1">
      <c r="F205" s="78" t="s">
        <v>250</v>
      </c>
      <c r="R205" s="78" t="s">
        <v>250</v>
      </c>
    </row>
    <row r="206" spans="6:18" ht="15.95" customHeight="1">
      <c r="F206" s="78" t="s">
        <v>250</v>
      </c>
      <c r="R206" s="78" t="s">
        <v>250</v>
      </c>
    </row>
    <row r="207" spans="6:18" ht="15.95" customHeight="1">
      <c r="F207" s="78" t="s">
        <v>250</v>
      </c>
      <c r="R207" s="78" t="s">
        <v>250</v>
      </c>
    </row>
    <row r="208" spans="6:18" ht="15.95" customHeight="1">
      <c r="F208" s="78" t="s">
        <v>250</v>
      </c>
      <c r="R208" s="78" t="s">
        <v>250</v>
      </c>
    </row>
    <row r="209" spans="6:18" ht="15.95" customHeight="1">
      <c r="F209" s="78" t="s">
        <v>250</v>
      </c>
      <c r="R209" s="78" t="s">
        <v>250</v>
      </c>
    </row>
    <row r="210" spans="6:18" ht="15.95" customHeight="1">
      <c r="F210" s="78" t="s">
        <v>250</v>
      </c>
      <c r="R210" s="78" t="s">
        <v>250</v>
      </c>
    </row>
    <row r="211" spans="6:18" ht="15.95" customHeight="1">
      <c r="F211" s="78" t="s">
        <v>250</v>
      </c>
      <c r="R211" s="78" t="s">
        <v>250</v>
      </c>
    </row>
    <row r="212" spans="6:18" ht="15.95" customHeight="1">
      <c r="F212" s="78" t="s">
        <v>250</v>
      </c>
      <c r="R212" s="78" t="s">
        <v>250</v>
      </c>
    </row>
    <row r="213" spans="6:18" ht="15.95" customHeight="1">
      <c r="F213" s="78" t="s">
        <v>250</v>
      </c>
      <c r="R213" s="78" t="s">
        <v>250</v>
      </c>
    </row>
    <row r="214" spans="6:18" ht="15.95" customHeight="1">
      <c r="F214" s="78" t="s">
        <v>250</v>
      </c>
      <c r="R214" s="78" t="s">
        <v>250</v>
      </c>
    </row>
    <row r="215" spans="6:18" ht="15.95" customHeight="1">
      <c r="F215" s="78" t="s">
        <v>250</v>
      </c>
      <c r="R215" s="78" t="s">
        <v>250</v>
      </c>
    </row>
    <row r="216" spans="6:18" ht="15.95" customHeight="1">
      <c r="F216" s="78" t="s">
        <v>250</v>
      </c>
      <c r="R216" s="78" t="s">
        <v>250</v>
      </c>
    </row>
    <row r="217" spans="6:18" ht="15.95" customHeight="1">
      <c r="F217" s="78" t="s">
        <v>250</v>
      </c>
      <c r="R217" s="78" t="s">
        <v>250</v>
      </c>
    </row>
    <row r="218" spans="6:18" ht="15.95" customHeight="1">
      <c r="F218" s="78" t="s">
        <v>250</v>
      </c>
      <c r="R218" s="78" t="s">
        <v>250</v>
      </c>
    </row>
    <row r="219" spans="6:18" ht="15.95" customHeight="1">
      <c r="F219" s="78" t="s">
        <v>250</v>
      </c>
      <c r="R219" s="78" t="s">
        <v>250</v>
      </c>
    </row>
    <row r="220" spans="6:18" ht="15.95" customHeight="1">
      <c r="F220" s="78" t="s">
        <v>250</v>
      </c>
      <c r="R220" s="78" t="s">
        <v>250</v>
      </c>
    </row>
    <row r="221" spans="6:18" ht="15.95" customHeight="1">
      <c r="F221" s="78" t="s">
        <v>250</v>
      </c>
      <c r="R221" s="78" t="s">
        <v>250</v>
      </c>
    </row>
    <row r="222" spans="6:18" ht="15.95" customHeight="1">
      <c r="F222" s="78" t="s">
        <v>250</v>
      </c>
      <c r="R222" s="78" t="s">
        <v>250</v>
      </c>
    </row>
    <row r="223" spans="6:18" ht="15.95" customHeight="1">
      <c r="F223" s="78" t="s">
        <v>250</v>
      </c>
      <c r="R223" s="78" t="s">
        <v>250</v>
      </c>
    </row>
    <row r="224" spans="6:18" ht="15.95" customHeight="1">
      <c r="F224" s="78" t="s">
        <v>250</v>
      </c>
      <c r="R224" s="78" t="s">
        <v>250</v>
      </c>
    </row>
    <row r="225" spans="6:18" ht="15.95" customHeight="1">
      <c r="F225" s="78" t="s">
        <v>250</v>
      </c>
      <c r="R225" s="78" t="s">
        <v>250</v>
      </c>
    </row>
    <row r="226" spans="6:18" ht="15.95" customHeight="1">
      <c r="F226" s="78" t="s">
        <v>250</v>
      </c>
      <c r="R226" s="78" t="s">
        <v>250</v>
      </c>
    </row>
    <row r="227" spans="6:18" ht="15.95" customHeight="1">
      <c r="F227" s="78" t="s">
        <v>250</v>
      </c>
      <c r="R227" s="78" t="s">
        <v>250</v>
      </c>
    </row>
    <row r="228" spans="6:18" ht="15.95" customHeight="1">
      <c r="F228" s="78" t="s">
        <v>250</v>
      </c>
      <c r="R228" s="78" t="s">
        <v>250</v>
      </c>
    </row>
    <row r="229" spans="6:18" ht="15.95" customHeight="1">
      <c r="F229" s="78" t="s">
        <v>250</v>
      </c>
      <c r="R229" s="78" t="s">
        <v>250</v>
      </c>
    </row>
    <row r="230" spans="6:18" ht="15.95" customHeight="1">
      <c r="F230" s="78" t="s">
        <v>250</v>
      </c>
      <c r="R230" s="78" t="s">
        <v>250</v>
      </c>
    </row>
    <row r="231" spans="6:18" ht="15.95" customHeight="1">
      <c r="F231" s="78" t="s">
        <v>250</v>
      </c>
      <c r="R231" s="78" t="s">
        <v>250</v>
      </c>
    </row>
    <row r="232" spans="6:18" ht="15.95" customHeight="1">
      <c r="F232" s="78" t="s">
        <v>250</v>
      </c>
      <c r="R232" s="78" t="s">
        <v>250</v>
      </c>
    </row>
    <row r="233" spans="6:18" ht="15.95" customHeight="1">
      <c r="F233" s="78" t="s">
        <v>250</v>
      </c>
      <c r="R233" s="78" t="s">
        <v>250</v>
      </c>
    </row>
    <row r="234" spans="6:18" ht="15.95" customHeight="1">
      <c r="F234" s="78" t="s">
        <v>250</v>
      </c>
      <c r="R234" s="78" t="s">
        <v>250</v>
      </c>
    </row>
    <row r="235" spans="6:18" ht="15.95" customHeight="1">
      <c r="F235" s="78" t="s">
        <v>250</v>
      </c>
      <c r="R235" s="78" t="s">
        <v>250</v>
      </c>
    </row>
    <row r="236" spans="6:18" ht="15.95" customHeight="1">
      <c r="F236" s="78" t="s">
        <v>250</v>
      </c>
      <c r="R236" s="78" t="s">
        <v>250</v>
      </c>
    </row>
    <row r="237" spans="6:18" ht="15.95" customHeight="1">
      <c r="F237" s="78" t="s">
        <v>250</v>
      </c>
      <c r="R237" s="78" t="s">
        <v>250</v>
      </c>
    </row>
    <row r="238" spans="6:18" ht="15.95" customHeight="1">
      <c r="F238" s="78" t="s">
        <v>250</v>
      </c>
      <c r="R238" s="78" t="s">
        <v>250</v>
      </c>
    </row>
    <row r="239" spans="6:18" ht="15.95" customHeight="1">
      <c r="F239" s="78" t="s">
        <v>250</v>
      </c>
      <c r="R239" s="78" t="s">
        <v>250</v>
      </c>
    </row>
    <row r="240" spans="6:18" ht="15.95" customHeight="1">
      <c r="F240" s="78" t="s">
        <v>250</v>
      </c>
      <c r="R240" s="78" t="s">
        <v>250</v>
      </c>
    </row>
    <row r="241" spans="6:18" ht="15.95" customHeight="1">
      <c r="F241" s="78" t="s">
        <v>250</v>
      </c>
      <c r="R241" s="78" t="s">
        <v>250</v>
      </c>
    </row>
    <row r="242" spans="6:18" ht="15.95" customHeight="1">
      <c r="F242" s="78" t="s">
        <v>250</v>
      </c>
      <c r="R242" s="78" t="s">
        <v>250</v>
      </c>
    </row>
    <row r="243" spans="6:18" ht="15.95" customHeight="1">
      <c r="F243" s="78" t="s">
        <v>250</v>
      </c>
      <c r="R243" s="78" t="s">
        <v>250</v>
      </c>
    </row>
    <row r="244" spans="6:18" ht="15.95" customHeight="1">
      <c r="F244" s="78" t="s">
        <v>250</v>
      </c>
      <c r="R244" s="78" t="s">
        <v>250</v>
      </c>
    </row>
    <row r="245" spans="6:18" ht="15.95" customHeight="1">
      <c r="F245" s="78" t="s">
        <v>250</v>
      </c>
      <c r="R245" s="78" t="s">
        <v>250</v>
      </c>
    </row>
    <row r="246" spans="6:18" ht="15.95" customHeight="1">
      <c r="F246" s="78" t="s">
        <v>250</v>
      </c>
      <c r="R246" s="78" t="s">
        <v>250</v>
      </c>
    </row>
    <row r="247" spans="6:18" ht="15.95" customHeight="1">
      <c r="F247" s="78" t="s">
        <v>250</v>
      </c>
      <c r="R247" s="78" t="s">
        <v>250</v>
      </c>
    </row>
    <row r="248" spans="6:18" ht="15.95" customHeight="1">
      <c r="F248" s="78" t="s">
        <v>250</v>
      </c>
      <c r="R248" s="78" t="s">
        <v>250</v>
      </c>
    </row>
    <row r="249" spans="6:18" ht="15.95" customHeight="1">
      <c r="F249" s="78" t="s">
        <v>250</v>
      </c>
      <c r="R249" s="78" t="s">
        <v>250</v>
      </c>
    </row>
    <row r="250" spans="6:18" ht="15.95" customHeight="1">
      <c r="F250" s="78" t="s">
        <v>250</v>
      </c>
      <c r="R250" s="78" t="s">
        <v>250</v>
      </c>
    </row>
    <row r="251" spans="6:18" ht="15.95" customHeight="1">
      <c r="F251" s="78" t="s">
        <v>250</v>
      </c>
      <c r="R251" s="78" t="s">
        <v>250</v>
      </c>
    </row>
    <row r="252" spans="6:18" ht="15.95" customHeight="1">
      <c r="F252" s="78" t="s">
        <v>250</v>
      </c>
      <c r="R252" s="78" t="s">
        <v>250</v>
      </c>
    </row>
    <row r="253" spans="6:18" ht="15.95" customHeight="1">
      <c r="F253" s="78" t="s">
        <v>250</v>
      </c>
      <c r="R253" s="78" t="s">
        <v>250</v>
      </c>
    </row>
    <row r="254" spans="6:18" ht="15.95" customHeight="1">
      <c r="F254" s="78" t="s">
        <v>250</v>
      </c>
      <c r="R254" s="78" t="s">
        <v>250</v>
      </c>
    </row>
    <row r="255" spans="6:18" ht="15.95" customHeight="1">
      <c r="F255" s="78" t="s">
        <v>250</v>
      </c>
      <c r="R255" s="78" t="s">
        <v>250</v>
      </c>
    </row>
    <row r="256" spans="6:18" ht="15.95" customHeight="1">
      <c r="F256" s="78" t="s">
        <v>250</v>
      </c>
      <c r="R256" s="78" t="s">
        <v>250</v>
      </c>
    </row>
    <row r="257" spans="6:18" ht="15.95" customHeight="1">
      <c r="F257" s="78" t="s">
        <v>250</v>
      </c>
      <c r="R257" s="78" t="s">
        <v>250</v>
      </c>
    </row>
    <row r="258" spans="6:18" ht="15.95" customHeight="1">
      <c r="F258" s="78" t="s">
        <v>250</v>
      </c>
      <c r="R258" s="78" t="s">
        <v>250</v>
      </c>
    </row>
    <row r="259" spans="6:18" ht="15.95" customHeight="1">
      <c r="F259" s="78" t="s">
        <v>250</v>
      </c>
      <c r="R259" s="78" t="s">
        <v>250</v>
      </c>
    </row>
    <row r="260" spans="6:18" ht="15.95" customHeight="1">
      <c r="F260" s="78" t="s">
        <v>250</v>
      </c>
      <c r="R260" s="78" t="s">
        <v>250</v>
      </c>
    </row>
    <row r="261" spans="6:18" ht="15.95" customHeight="1">
      <c r="F261" s="78" t="s">
        <v>250</v>
      </c>
      <c r="R261" s="78" t="s">
        <v>250</v>
      </c>
    </row>
    <row r="262" spans="6:18" ht="15.95" customHeight="1">
      <c r="F262" s="78" t="s">
        <v>250</v>
      </c>
      <c r="R262" s="78" t="s">
        <v>250</v>
      </c>
    </row>
    <row r="263" spans="6:18" ht="15.95" customHeight="1">
      <c r="F263" s="78" t="s">
        <v>250</v>
      </c>
      <c r="R263" s="78" t="s">
        <v>250</v>
      </c>
    </row>
    <row r="264" spans="6:18" ht="15.95" customHeight="1">
      <c r="F264" s="78" t="s">
        <v>250</v>
      </c>
      <c r="R264" s="78" t="s">
        <v>250</v>
      </c>
    </row>
    <row r="265" spans="6:18" ht="15.95" customHeight="1">
      <c r="F265" s="78" t="s">
        <v>250</v>
      </c>
      <c r="R265" s="78" t="s">
        <v>250</v>
      </c>
    </row>
    <row r="266" spans="6:18" ht="15.95" customHeight="1">
      <c r="F266" s="78" t="s">
        <v>250</v>
      </c>
      <c r="R266" s="78" t="s">
        <v>250</v>
      </c>
    </row>
    <row r="267" spans="6:18" ht="15.95" customHeight="1">
      <c r="F267" s="78" t="s">
        <v>250</v>
      </c>
      <c r="R267" s="78" t="s">
        <v>250</v>
      </c>
    </row>
    <row r="268" spans="6:18" ht="15.95" customHeight="1">
      <c r="F268" s="78" t="s">
        <v>250</v>
      </c>
      <c r="R268" s="78" t="s">
        <v>250</v>
      </c>
    </row>
    <row r="269" spans="6:18" ht="15.95" customHeight="1">
      <c r="F269" s="78" t="s">
        <v>250</v>
      </c>
      <c r="R269" s="78" t="s">
        <v>250</v>
      </c>
    </row>
    <row r="270" spans="6:18" ht="15.95" customHeight="1">
      <c r="F270" s="78" t="s">
        <v>250</v>
      </c>
      <c r="R270" s="78" t="s">
        <v>250</v>
      </c>
    </row>
    <row r="271" spans="6:18" ht="15.95" customHeight="1">
      <c r="F271" s="78" t="s">
        <v>250</v>
      </c>
      <c r="R271" s="78" t="s">
        <v>250</v>
      </c>
    </row>
    <row r="272" spans="6:18" ht="15.95" customHeight="1">
      <c r="F272" s="78" t="s">
        <v>250</v>
      </c>
      <c r="R272" s="78" t="s">
        <v>250</v>
      </c>
    </row>
    <row r="273" spans="6:18" ht="15.95" customHeight="1">
      <c r="F273" s="78" t="s">
        <v>250</v>
      </c>
      <c r="R273" s="78" t="s">
        <v>250</v>
      </c>
    </row>
    <row r="274" spans="6:18" ht="15.95" customHeight="1">
      <c r="F274" s="78" t="s">
        <v>250</v>
      </c>
      <c r="R274" s="78" t="s">
        <v>250</v>
      </c>
    </row>
    <row r="275" spans="6:18" ht="15.95" customHeight="1">
      <c r="F275" s="78" t="s">
        <v>250</v>
      </c>
      <c r="R275" s="78" t="s">
        <v>250</v>
      </c>
    </row>
    <row r="276" spans="6:18" ht="15.95" customHeight="1">
      <c r="F276" s="78" t="s">
        <v>250</v>
      </c>
      <c r="R276" s="78" t="s">
        <v>250</v>
      </c>
    </row>
    <row r="277" spans="6:18" ht="15.95" customHeight="1">
      <c r="F277" s="78" t="s">
        <v>250</v>
      </c>
      <c r="R277" s="78" t="s">
        <v>250</v>
      </c>
    </row>
    <row r="278" spans="6:18" ht="15.95" customHeight="1">
      <c r="F278" s="78" t="s">
        <v>250</v>
      </c>
      <c r="R278" s="78" t="s">
        <v>250</v>
      </c>
    </row>
    <row r="279" spans="6:18" ht="15.95" customHeight="1">
      <c r="F279" s="78" t="s">
        <v>250</v>
      </c>
      <c r="R279" s="78" t="s">
        <v>250</v>
      </c>
    </row>
    <row r="280" spans="6:18" ht="15.95" customHeight="1">
      <c r="F280" s="78" t="s">
        <v>250</v>
      </c>
      <c r="R280" s="78" t="s">
        <v>250</v>
      </c>
    </row>
    <row r="281" spans="6:18" ht="15.95" customHeight="1">
      <c r="F281" s="78" t="s">
        <v>250</v>
      </c>
      <c r="R281" s="78" t="s">
        <v>250</v>
      </c>
    </row>
    <row r="282" spans="6:18" ht="15.95" customHeight="1">
      <c r="F282" s="78" t="s">
        <v>250</v>
      </c>
      <c r="R282" s="78" t="s">
        <v>250</v>
      </c>
    </row>
    <row r="283" spans="6:18" ht="15.95" customHeight="1">
      <c r="F283" s="78" t="s">
        <v>250</v>
      </c>
      <c r="R283" s="78" t="s">
        <v>250</v>
      </c>
    </row>
    <row r="284" spans="6:18" ht="15.95" customHeight="1">
      <c r="F284" s="78" t="s">
        <v>250</v>
      </c>
      <c r="R284" s="78" t="s">
        <v>250</v>
      </c>
    </row>
    <row r="285" spans="6:18" ht="15.95" customHeight="1">
      <c r="F285" s="78" t="s">
        <v>250</v>
      </c>
      <c r="R285" s="78" t="s">
        <v>250</v>
      </c>
    </row>
    <row r="286" spans="6:18" ht="15.95" customHeight="1">
      <c r="F286" s="78" t="s">
        <v>250</v>
      </c>
      <c r="R286" s="78" t="s">
        <v>250</v>
      </c>
    </row>
    <row r="287" spans="6:18" ht="15.95" customHeight="1">
      <c r="F287" s="78" t="s">
        <v>250</v>
      </c>
      <c r="R287" s="78" t="s">
        <v>250</v>
      </c>
    </row>
    <row r="288" spans="6:18" ht="15.95" customHeight="1">
      <c r="F288" s="78" t="s">
        <v>250</v>
      </c>
      <c r="R288" s="78" t="s">
        <v>250</v>
      </c>
    </row>
    <row r="289" spans="6:18" ht="15.95" customHeight="1">
      <c r="F289" s="78" t="s">
        <v>250</v>
      </c>
      <c r="R289" s="78" t="s">
        <v>250</v>
      </c>
    </row>
    <row r="290" spans="6:18" ht="15.95" customHeight="1">
      <c r="F290" s="78" t="s">
        <v>250</v>
      </c>
      <c r="R290" s="78" t="s">
        <v>250</v>
      </c>
    </row>
    <row r="291" spans="6:18" ht="15.95" customHeight="1">
      <c r="F291" s="78" t="s">
        <v>250</v>
      </c>
      <c r="R291" s="78" t="s">
        <v>250</v>
      </c>
    </row>
    <row r="292" spans="6:18" ht="15.95" customHeight="1">
      <c r="F292" s="78" t="s">
        <v>250</v>
      </c>
      <c r="R292" s="78" t="s">
        <v>250</v>
      </c>
    </row>
    <row r="293" spans="6:18" ht="15.95" customHeight="1">
      <c r="F293" s="78" t="s">
        <v>250</v>
      </c>
      <c r="R293" s="78" t="s">
        <v>250</v>
      </c>
    </row>
    <row r="294" spans="6:18" ht="15.95" customHeight="1">
      <c r="F294" s="78" t="s">
        <v>250</v>
      </c>
      <c r="R294" s="78" t="s">
        <v>250</v>
      </c>
    </row>
    <row r="295" spans="6:18" ht="15.95" customHeight="1">
      <c r="F295" s="78" t="s">
        <v>250</v>
      </c>
      <c r="R295" s="78" t="s">
        <v>250</v>
      </c>
    </row>
    <row r="296" spans="6:18" ht="15.95" customHeight="1">
      <c r="F296" s="78" t="s">
        <v>250</v>
      </c>
      <c r="R296" s="78" t="s">
        <v>250</v>
      </c>
    </row>
    <row r="297" spans="6:18" ht="15.95" customHeight="1">
      <c r="F297" s="78" t="s">
        <v>250</v>
      </c>
      <c r="R297" s="78" t="s">
        <v>250</v>
      </c>
    </row>
    <row r="298" spans="6:18" ht="15.95" customHeight="1">
      <c r="F298" s="78" t="s">
        <v>250</v>
      </c>
      <c r="R298" s="78" t="s">
        <v>250</v>
      </c>
    </row>
    <row r="299" spans="6:18" ht="15.95" customHeight="1">
      <c r="F299" s="78" t="s">
        <v>250</v>
      </c>
      <c r="R299" s="78" t="s">
        <v>250</v>
      </c>
    </row>
    <row r="300" spans="6:18" ht="15.95" customHeight="1">
      <c r="F300" s="78" t="s">
        <v>250</v>
      </c>
      <c r="R300" s="78" t="s">
        <v>250</v>
      </c>
    </row>
    <row r="301" spans="6:18" ht="15.95" customHeight="1">
      <c r="F301" s="78" t="s">
        <v>250</v>
      </c>
      <c r="R301" s="78" t="s">
        <v>250</v>
      </c>
    </row>
    <row r="302" spans="6:18" ht="15.95" customHeight="1">
      <c r="F302" s="78" t="s">
        <v>250</v>
      </c>
      <c r="R302" s="78" t="s">
        <v>250</v>
      </c>
    </row>
    <row r="303" spans="6:18" ht="15.95" customHeight="1">
      <c r="F303" s="78" t="s">
        <v>250</v>
      </c>
      <c r="R303" s="78" t="s">
        <v>250</v>
      </c>
    </row>
    <row r="304" spans="6:18" ht="15.95" customHeight="1">
      <c r="F304" s="78" t="s">
        <v>250</v>
      </c>
      <c r="R304" s="78" t="s">
        <v>250</v>
      </c>
    </row>
    <row r="305" spans="6:18" ht="15.95" customHeight="1">
      <c r="F305" s="78" t="s">
        <v>250</v>
      </c>
      <c r="R305" s="78" t="s">
        <v>250</v>
      </c>
    </row>
    <row r="306" spans="6:18" ht="15.95" customHeight="1">
      <c r="F306" s="78" t="s">
        <v>250</v>
      </c>
      <c r="R306" s="78" t="s">
        <v>250</v>
      </c>
    </row>
    <row r="307" spans="6:18" ht="15.95" customHeight="1">
      <c r="F307" s="78" t="s">
        <v>250</v>
      </c>
      <c r="R307" s="78" t="s">
        <v>250</v>
      </c>
    </row>
    <row r="308" spans="6:18" ht="15.95" customHeight="1">
      <c r="F308" s="78" t="s">
        <v>250</v>
      </c>
      <c r="R308" s="78" t="s">
        <v>250</v>
      </c>
    </row>
    <row r="309" spans="6:18" ht="15.95" customHeight="1">
      <c r="F309" s="78" t="s">
        <v>250</v>
      </c>
      <c r="R309" s="78" t="s">
        <v>250</v>
      </c>
    </row>
    <row r="310" spans="6:18" ht="15.95" customHeight="1">
      <c r="F310" s="78" t="s">
        <v>250</v>
      </c>
      <c r="R310" s="78" t="s">
        <v>250</v>
      </c>
    </row>
    <row r="311" spans="6:18" ht="15.95" customHeight="1">
      <c r="F311" s="78" t="s">
        <v>250</v>
      </c>
      <c r="R311" s="78" t="s">
        <v>250</v>
      </c>
    </row>
    <row r="312" spans="6:18" ht="15.95" customHeight="1">
      <c r="F312" s="78" t="s">
        <v>250</v>
      </c>
      <c r="R312" s="78" t="s">
        <v>250</v>
      </c>
    </row>
    <row r="313" spans="6:18" ht="15.95" customHeight="1">
      <c r="F313" s="78" t="s">
        <v>250</v>
      </c>
      <c r="R313" s="78" t="s">
        <v>250</v>
      </c>
    </row>
    <row r="314" spans="6:18" ht="15.95" customHeight="1">
      <c r="F314" s="78" t="s">
        <v>250</v>
      </c>
      <c r="R314" s="78" t="s">
        <v>250</v>
      </c>
    </row>
    <row r="315" spans="6:18" ht="15.95" customHeight="1">
      <c r="F315" s="78" t="s">
        <v>250</v>
      </c>
      <c r="R315" s="78" t="s">
        <v>250</v>
      </c>
    </row>
    <row r="316" spans="6:18" ht="15.95" customHeight="1">
      <c r="F316" s="78" t="s">
        <v>250</v>
      </c>
      <c r="R316" s="78" t="s">
        <v>250</v>
      </c>
    </row>
    <row r="317" spans="6:18" ht="15.95" customHeight="1">
      <c r="F317" s="78" t="s">
        <v>250</v>
      </c>
      <c r="R317" s="78" t="s">
        <v>250</v>
      </c>
    </row>
    <row r="318" spans="6:18" ht="15.95" customHeight="1">
      <c r="F318" s="78" t="s">
        <v>250</v>
      </c>
      <c r="R318" s="78" t="s">
        <v>250</v>
      </c>
    </row>
    <row r="319" spans="6:18" ht="15.95" customHeight="1">
      <c r="F319" s="78" t="s">
        <v>250</v>
      </c>
      <c r="R319" s="78" t="s">
        <v>250</v>
      </c>
    </row>
    <row r="320" spans="6:18" ht="15.95" customHeight="1">
      <c r="F320" s="78" t="s">
        <v>250</v>
      </c>
      <c r="R320" s="78" t="s">
        <v>250</v>
      </c>
    </row>
    <row r="321" spans="6:18" ht="15.95" customHeight="1">
      <c r="F321" s="78" t="s">
        <v>250</v>
      </c>
      <c r="R321" s="78" t="s">
        <v>250</v>
      </c>
    </row>
    <row r="322" spans="6:18" ht="15.95" customHeight="1">
      <c r="F322" s="78" t="s">
        <v>250</v>
      </c>
      <c r="R322" s="78" t="s">
        <v>250</v>
      </c>
    </row>
    <row r="323" spans="6:18" ht="15.95" customHeight="1">
      <c r="F323" s="78" t="s">
        <v>250</v>
      </c>
      <c r="R323" s="78" t="s">
        <v>250</v>
      </c>
    </row>
    <row r="324" spans="6:18" ht="15.95" customHeight="1">
      <c r="F324" s="78" t="s">
        <v>250</v>
      </c>
      <c r="R324" s="78" t="s">
        <v>250</v>
      </c>
    </row>
    <row r="325" spans="6:18" ht="15.95" customHeight="1">
      <c r="F325" s="78" t="s">
        <v>250</v>
      </c>
      <c r="R325" s="78" t="s">
        <v>250</v>
      </c>
    </row>
    <row r="326" spans="6:18" ht="15.95" customHeight="1">
      <c r="F326" s="78" t="s">
        <v>250</v>
      </c>
      <c r="R326" s="78" t="s">
        <v>250</v>
      </c>
    </row>
    <row r="327" spans="6:18" ht="15.95" customHeight="1">
      <c r="F327" s="78" t="s">
        <v>250</v>
      </c>
      <c r="R327" s="78" t="s">
        <v>250</v>
      </c>
    </row>
    <row r="328" spans="6:18" ht="15.95" customHeight="1">
      <c r="F328" s="78" t="s">
        <v>250</v>
      </c>
      <c r="R328" s="78" t="s">
        <v>250</v>
      </c>
    </row>
    <row r="329" spans="6:18" ht="15.95" customHeight="1">
      <c r="F329" s="78" t="s">
        <v>250</v>
      </c>
      <c r="R329" s="78" t="s">
        <v>250</v>
      </c>
    </row>
    <row r="330" spans="6:18" ht="15.95" customHeight="1">
      <c r="F330" s="78" t="s">
        <v>250</v>
      </c>
      <c r="R330" s="78" t="s">
        <v>250</v>
      </c>
    </row>
    <row r="331" spans="6:18" ht="15.95" customHeight="1">
      <c r="F331" s="78" t="s">
        <v>250</v>
      </c>
      <c r="R331" s="78" t="s">
        <v>250</v>
      </c>
    </row>
    <row r="332" spans="6:18" ht="15.95" customHeight="1">
      <c r="F332" s="78" t="s">
        <v>250</v>
      </c>
      <c r="R332" s="78" t="s">
        <v>250</v>
      </c>
    </row>
    <row r="333" spans="6:18" ht="15.95" customHeight="1">
      <c r="F333" s="78" t="s">
        <v>250</v>
      </c>
      <c r="R333" s="78" t="s">
        <v>250</v>
      </c>
    </row>
    <row r="334" spans="6:18" ht="15.95" customHeight="1">
      <c r="F334" s="78" t="s">
        <v>250</v>
      </c>
      <c r="R334" s="78" t="s">
        <v>250</v>
      </c>
    </row>
    <row r="335" spans="6:18" ht="15.95" customHeight="1">
      <c r="F335" s="78" t="s">
        <v>250</v>
      </c>
      <c r="R335" s="78" t="s">
        <v>250</v>
      </c>
    </row>
    <row r="336" spans="6:18" ht="15.95" customHeight="1">
      <c r="F336" s="78" t="s">
        <v>250</v>
      </c>
      <c r="R336" s="78" t="s">
        <v>250</v>
      </c>
    </row>
    <row r="337" spans="6:18" ht="15.95" customHeight="1">
      <c r="F337" s="78" t="s">
        <v>250</v>
      </c>
      <c r="R337" s="78" t="s">
        <v>250</v>
      </c>
    </row>
    <row r="338" spans="6:18" ht="15.95" customHeight="1">
      <c r="F338" s="78" t="s">
        <v>250</v>
      </c>
      <c r="R338" s="78" t="s">
        <v>250</v>
      </c>
    </row>
    <row r="339" spans="6:18" ht="15.95" customHeight="1">
      <c r="F339" s="78" t="s">
        <v>250</v>
      </c>
      <c r="R339" s="78" t="s">
        <v>250</v>
      </c>
    </row>
    <row r="340" spans="6:18" ht="15.95" customHeight="1">
      <c r="F340" s="78" t="s">
        <v>250</v>
      </c>
      <c r="R340" s="78" t="s">
        <v>250</v>
      </c>
    </row>
    <row r="341" spans="6:18" ht="15.95" customHeight="1">
      <c r="F341" s="78" t="s">
        <v>250</v>
      </c>
      <c r="R341" s="78" t="s">
        <v>250</v>
      </c>
    </row>
    <row r="342" spans="6:18" ht="15.95" customHeight="1">
      <c r="F342" s="78" t="s">
        <v>250</v>
      </c>
      <c r="R342" s="78" t="s">
        <v>250</v>
      </c>
    </row>
    <row r="343" spans="6:18" ht="15.95" customHeight="1">
      <c r="F343" s="78" t="s">
        <v>250</v>
      </c>
      <c r="R343" s="78" t="s">
        <v>250</v>
      </c>
    </row>
    <row r="344" spans="6:18" ht="15.95" customHeight="1">
      <c r="F344" s="78" t="s">
        <v>250</v>
      </c>
      <c r="R344" s="78" t="s">
        <v>250</v>
      </c>
    </row>
    <row r="345" spans="6:18" ht="15.95" customHeight="1">
      <c r="F345" s="78" t="s">
        <v>250</v>
      </c>
      <c r="R345" s="78" t="s">
        <v>250</v>
      </c>
    </row>
    <row r="346" spans="6:18" ht="15.95" customHeight="1">
      <c r="F346" s="78" t="s">
        <v>250</v>
      </c>
      <c r="R346" s="78" t="s">
        <v>250</v>
      </c>
    </row>
    <row r="347" spans="6:18" ht="15.95" customHeight="1">
      <c r="F347" s="78" t="s">
        <v>250</v>
      </c>
      <c r="R347" s="78" t="s">
        <v>250</v>
      </c>
    </row>
    <row r="348" spans="6:18" ht="15.95" customHeight="1">
      <c r="F348" s="78" t="s">
        <v>250</v>
      </c>
      <c r="R348" s="78" t="s">
        <v>250</v>
      </c>
    </row>
    <row r="349" spans="6:18" ht="15.95" customHeight="1">
      <c r="F349" s="78" t="s">
        <v>250</v>
      </c>
      <c r="R349" s="78" t="s">
        <v>250</v>
      </c>
    </row>
    <row r="350" spans="6:18" ht="15.95" customHeight="1">
      <c r="F350" s="78" t="s">
        <v>250</v>
      </c>
      <c r="R350" s="78" t="s">
        <v>250</v>
      </c>
    </row>
    <row r="351" spans="6:18" ht="15.95" customHeight="1">
      <c r="F351" s="78" t="s">
        <v>250</v>
      </c>
      <c r="R351" s="78" t="s">
        <v>250</v>
      </c>
    </row>
    <row r="352" spans="6:18" ht="15.95" customHeight="1">
      <c r="F352" s="78" t="s">
        <v>250</v>
      </c>
      <c r="R352" s="78" t="s">
        <v>250</v>
      </c>
    </row>
    <row r="353" spans="6:18" ht="15.95" customHeight="1">
      <c r="F353" s="78" t="s">
        <v>250</v>
      </c>
      <c r="R353" s="78" t="s">
        <v>250</v>
      </c>
    </row>
    <row r="354" spans="6:18" ht="15.95" customHeight="1">
      <c r="F354" s="78" t="s">
        <v>250</v>
      </c>
      <c r="R354" s="78" t="s">
        <v>250</v>
      </c>
    </row>
    <row r="355" spans="6:18" ht="15.95" customHeight="1">
      <c r="F355" s="78" t="s">
        <v>250</v>
      </c>
      <c r="R355" s="78" t="s">
        <v>250</v>
      </c>
    </row>
    <row r="356" spans="6:18" ht="15.95" customHeight="1">
      <c r="F356" s="78" t="s">
        <v>250</v>
      </c>
      <c r="R356" s="78" t="s">
        <v>250</v>
      </c>
    </row>
    <row r="357" spans="6:18" ht="15.95" customHeight="1">
      <c r="F357" s="78" t="s">
        <v>250</v>
      </c>
      <c r="R357" s="78" t="s">
        <v>250</v>
      </c>
    </row>
    <row r="358" spans="6:18" ht="15.95" customHeight="1">
      <c r="F358" s="78" t="s">
        <v>250</v>
      </c>
      <c r="R358" s="78" t="s">
        <v>250</v>
      </c>
    </row>
    <row r="359" spans="6:18" ht="15.95" customHeight="1">
      <c r="F359" s="78" t="s">
        <v>250</v>
      </c>
      <c r="R359" s="78" t="s">
        <v>250</v>
      </c>
    </row>
    <row r="360" spans="6:18" ht="15.95" customHeight="1">
      <c r="F360" s="78" t="s">
        <v>250</v>
      </c>
      <c r="R360" s="78" t="s">
        <v>250</v>
      </c>
    </row>
    <row r="361" spans="6:18" ht="15.95" customHeight="1">
      <c r="F361" s="78" t="s">
        <v>250</v>
      </c>
      <c r="R361" s="78" t="s">
        <v>250</v>
      </c>
    </row>
    <row r="362" spans="6:18" ht="15.95" customHeight="1">
      <c r="F362" s="78" t="s">
        <v>250</v>
      </c>
      <c r="R362" s="78" t="s">
        <v>250</v>
      </c>
    </row>
    <row r="363" spans="6:18" ht="15.95" customHeight="1">
      <c r="F363" s="78" t="s">
        <v>250</v>
      </c>
      <c r="R363" s="78" t="s">
        <v>250</v>
      </c>
    </row>
    <row r="364" spans="6:18" ht="15.95" customHeight="1">
      <c r="F364" s="78" t="s">
        <v>250</v>
      </c>
      <c r="R364" s="78" t="s">
        <v>250</v>
      </c>
    </row>
    <row r="365" spans="6:18" ht="15.95" customHeight="1">
      <c r="F365" s="78" t="s">
        <v>250</v>
      </c>
      <c r="R365" s="78" t="s">
        <v>250</v>
      </c>
    </row>
    <row r="366" spans="6:18" ht="15.95" customHeight="1">
      <c r="F366" s="78" t="s">
        <v>250</v>
      </c>
      <c r="R366" s="78" t="s">
        <v>250</v>
      </c>
    </row>
    <row r="367" spans="6:18" ht="15.95" customHeight="1">
      <c r="F367" s="78" t="s">
        <v>250</v>
      </c>
      <c r="R367" s="78" t="s">
        <v>250</v>
      </c>
    </row>
    <row r="368" spans="6:18" ht="15.95" customHeight="1">
      <c r="F368" s="78" t="s">
        <v>250</v>
      </c>
      <c r="R368" s="78" t="s">
        <v>250</v>
      </c>
    </row>
    <row r="369" spans="6:18" ht="15.95" customHeight="1">
      <c r="F369" s="78" t="s">
        <v>250</v>
      </c>
      <c r="R369" s="78" t="s">
        <v>250</v>
      </c>
    </row>
    <row r="370" spans="6:18" ht="15.95" customHeight="1">
      <c r="F370" s="78" t="s">
        <v>250</v>
      </c>
      <c r="R370" s="78" t="s">
        <v>250</v>
      </c>
    </row>
    <row r="371" spans="6:18" ht="15.95" customHeight="1">
      <c r="F371" s="78" t="s">
        <v>250</v>
      </c>
      <c r="R371" s="78" t="s">
        <v>250</v>
      </c>
    </row>
    <row r="372" spans="6:18" ht="15.95" customHeight="1">
      <c r="F372" s="78" t="s">
        <v>250</v>
      </c>
      <c r="R372" s="78" t="s">
        <v>250</v>
      </c>
    </row>
    <row r="373" spans="6:18" ht="15.95" customHeight="1">
      <c r="F373" s="78" t="s">
        <v>250</v>
      </c>
      <c r="R373" s="78" t="s">
        <v>250</v>
      </c>
    </row>
    <row r="374" spans="6:18" ht="15.95" customHeight="1">
      <c r="F374" s="78" t="s">
        <v>250</v>
      </c>
      <c r="R374" s="78" t="s">
        <v>250</v>
      </c>
    </row>
    <row r="375" spans="6:18" ht="15.95" customHeight="1">
      <c r="F375" s="78" t="s">
        <v>250</v>
      </c>
      <c r="R375" s="78" t="s">
        <v>250</v>
      </c>
    </row>
    <row r="376" spans="6:18" ht="15.95" customHeight="1">
      <c r="F376" s="78" t="s">
        <v>250</v>
      </c>
      <c r="R376" s="78" t="s">
        <v>250</v>
      </c>
    </row>
    <row r="377" spans="6:18" ht="15.95" customHeight="1">
      <c r="F377" s="78" t="s">
        <v>250</v>
      </c>
      <c r="R377" s="78" t="s">
        <v>250</v>
      </c>
    </row>
    <row r="378" spans="6:18" ht="15.95" customHeight="1">
      <c r="F378" s="78" t="s">
        <v>250</v>
      </c>
      <c r="R378" s="78" t="s">
        <v>250</v>
      </c>
    </row>
    <row r="379" spans="6:18" ht="15.95" customHeight="1">
      <c r="F379" s="78" t="s">
        <v>250</v>
      </c>
      <c r="R379" s="78" t="s">
        <v>250</v>
      </c>
    </row>
    <row r="380" spans="6:18" ht="15.95" customHeight="1">
      <c r="F380" s="78" t="s">
        <v>250</v>
      </c>
      <c r="R380" s="78" t="s">
        <v>250</v>
      </c>
    </row>
    <row r="381" spans="6:18" ht="15.95" customHeight="1">
      <c r="F381" s="78" t="s">
        <v>250</v>
      </c>
      <c r="R381" s="78" t="s">
        <v>250</v>
      </c>
    </row>
    <row r="382" spans="6:18" ht="15.95" customHeight="1">
      <c r="F382" s="78" t="s">
        <v>250</v>
      </c>
      <c r="R382" s="78" t="s">
        <v>250</v>
      </c>
    </row>
    <row r="383" spans="6:18" ht="15.95" customHeight="1">
      <c r="F383" s="78" t="s">
        <v>250</v>
      </c>
      <c r="R383" s="78" t="s">
        <v>250</v>
      </c>
    </row>
    <row r="384" spans="6:18" ht="15.95" customHeight="1">
      <c r="F384" s="78" t="s">
        <v>250</v>
      </c>
      <c r="R384" s="78" t="s">
        <v>250</v>
      </c>
    </row>
    <row r="385" spans="6:18" ht="15.95" customHeight="1">
      <c r="F385" s="78" t="s">
        <v>250</v>
      </c>
      <c r="R385" s="78" t="s">
        <v>250</v>
      </c>
    </row>
    <row r="386" spans="6:18" ht="15.95" customHeight="1">
      <c r="F386" s="78" t="s">
        <v>250</v>
      </c>
      <c r="R386" s="78" t="s">
        <v>250</v>
      </c>
    </row>
    <row r="387" spans="6:18" ht="15.95" customHeight="1">
      <c r="F387" s="78" t="s">
        <v>250</v>
      </c>
      <c r="R387" s="78" t="s">
        <v>250</v>
      </c>
    </row>
    <row r="388" spans="6:18" ht="15.95" customHeight="1">
      <c r="F388" s="78" t="s">
        <v>250</v>
      </c>
      <c r="R388" s="78" t="s">
        <v>250</v>
      </c>
    </row>
    <row r="389" spans="6:18" ht="15.95" customHeight="1">
      <c r="F389" s="78" t="s">
        <v>250</v>
      </c>
      <c r="R389" s="78" t="s">
        <v>250</v>
      </c>
    </row>
    <row r="390" spans="6:18" ht="15.95" customHeight="1">
      <c r="F390" s="78" t="s">
        <v>250</v>
      </c>
      <c r="R390" s="78" t="s">
        <v>250</v>
      </c>
    </row>
    <row r="391" spans="6:18" ht="15.95" customHeight="1">
      <c r="F391" s="78" t="s">
        <v>250</v>
      </c>
      <c r="R391" s="78" t="s">
        <v>250</v>
      </c>
    </row>
    <row r="392" spans="6:18" ht="15.95" customHeight="1">
      <c r="F392" s="78" t="s">
        <v>250</v>
      </c>
      <c r="R392" s="78" t="s">
        <v>250</v>
      </c>
    </row>
    <row r="393" spans="6:18" ht="15.95" customHeight="1">
      <c r="F393" s="78" t="s">
        <v>250</v>
      </c>
      <c r="R393" s="78" t="s">
        <v>250</v>
      </c>
    </row>
    <row r="394" spans="6:18" ht="15.95" customHeight="1">
      <c r="F394" s="78" t="s">
        <v>250</v>
      </c>
      <c r="R394" s="78" t="s">
        <v>250</v>
      </c>
    </row>
    <row r="395" spans="6:18" ht="15.95" customHeight="1">
      <c r="F395" s="78" t="s">
        <v>250</v>
      </c>
      <c r="R395" s="78" t="s">
        <v>250</v>
      </c>
    </row>
    <row r="396" spans="6:18" ht="15.95" customHeight="1">
      <c r="F396" s="78" t="s">
        <v>250</v>
      </c>
      <c r="R396" s="78" t="s">
        <v>250</v>
      </c>
    </row>
    <row r="397" spans="6:18" ht="15.95" customHeight="1">
      <c r="F397" s="78" t="s">
        <v>250</v>
      </c>
      <c r="R397" s="78" t="s">
        <v>250</v>
      </c>
    </row>
    <row r="398" spans="6:18" ht="15.95" customHeight="1">
      <c r="F398" s="78" t="s">
        <v>250</v>
      </c>
      <c r="R398" s="78" t="s">
        <v>250</v>
      </c>
    </row>
    <row r="399" spans="6:18" ht="15.95" customHeight="1">
      <c r="F399" s="78" t="s">
        <v>250</v>
      </c>
      <c r="R399" s="78" t="s">
        <v>250</v>
      </c>
    </row>
    <row r="400" spans="6:18" ht="15.95" customHeight="1">
      <c r="F400" s="78" t="s">
        <v>250</v>
      </c>
      <c r="R400" s="78" t="s">
        <v>250</v>
      </c>
    </row>
    <row r="401" spans="6:18" ht="15.95" customHeight="1">
      <c r="F401" s="78" t="s">
        <v>250</v>
      </c>
      <c r="R401" s="78" t="s">
        <v>250</v>
      </c>
    </row>
    <row r="402" spans="6:18" ht="15.95" customHeight="1">
      <c r="F402" s="78" t="s">
        <v>250</v>
      </c>
      <c r="R402" s="78" t="s">
        <v>250</v>
      </c>
    </row>
    <row r="403" spans="6:18" ht="15.95" customHeight="1">
      <c r="F403" s="78" t="s">
        <v>250</v>
      </c>
      <c r="R403" s="78" t="s">
        <v>250</v>
      </c>
    </row>
    <row r="404" spans="6:18" ht="15.95" customHeight="1">
      <c r="F404" s="78" t="s">
        <v>250</v>
      </c>
      <c r="R404" s="78" t="s">
        <v>250</v>
      </c>
    </row>
    <row r="405" spans="6:18" ht="15.95" customHeight="1">
      <c r="F405" s="78" t="s">
        <v>250</v>
      </c>
      <c r="R405" s="78" t="s">
        <v>250</v>
      </c>
    </row>
    <row r="406" spans="6:18" ht="15.95" customHeight="1">
      <c r="F406" s="78" t="s">
        <v>250</v>
      </c>
      <c r="R406" s="78" t="s">
        <v>250</v>
      </c>
    </row>
    <row r="407" spans="6:18" ht="15.95" customHeight="1">
      <c r="F407" s="78" t="s">
        <v>250</v>
      </c>
      <c r="R407" s="78" t="s">
        <v>250</v>
      </c>
    </row>
    <row r="408" spans="6:18" ht="15.95" customHeight="1">
      <c r="F408" s="78" t="s">
        <v>250</v>
      </c>
      <c r="R408" s="78" t="s">
        <v>250</v>
      </c>
    </row>
    <row r="409" spans="6:18" ht="15.95" customHeight="1">
      <c r="F409" s="78" t="s">
        <v>250</v>
      </c>
      <c r="R409" s="78" t="s">
        <v>250</v>
      </c>
    </row>
    <row r="410" spans="6:18" ht="15.95" customHeight="1">
      <c r="F410" s="78" t="s">
        <v>250</v>
      </c>
      <c r="R410" s="78" t="s">
        <v>250</v>
      </c>
    </row>
    <row r="411" spans="6:18" ht="15.95" customHeight="1">
      <c r="F411" s="78" t="s">
        <v>250</v>
      </c>
      <c r="R411" s="78" t="s">
        <v>250</v>
      </c>
    </row>
    <row r="412" spans="6:18" ht="15.95" customHeight="1">
      <c r="F412" s="78" t="s">
        <v>250</v>
      </c>
      <c r="R412" s="78" t="s">
        <v>250</v>
      </c>
    </row>
    <row r="413" spans="6:18" ht="15.95" customHeight="1">
      <c r="F413" s="78" t="s">
        <v>250</v>
      </c>
      <c r="R413" s="78" t="s">
        <v>250</v>
      </c>
    </row>
    <row r="414" spans="6:18" ht="15.95" customHeight="1">
      <c r="F414" s="78" t="s">
        <v>250</v>
      </c>
      <c r="R414" s="78" t="s">
        <v>250</v>
      </c>
    </row>
    <row r="415" spans="6:18" ht="15.95" customHeight="1">
      <c r="F415" s="78" t="s">
        <v>250</v>
      </c>
      <c r="R415" s="78" t="s">
        <v>250</v>
      </c>
    </row>
    <row r="416" spans="6:18" ht="15.95" customHeight="1">
      <c r="F416" s="78" t="s">
        <v>250</v>
      </c>
      <c r="R416" s="78" t="s">
        <v>250</v>
      </c>
    </row>
    <row r="417" spans="6:18" ht="15.95" customHeight="1">
      <c r="F417" s="78" t="s">
        <v>250</v>
      </c>
      <c r="R417" s="78" t="s">
        <v>250</v>
      </c>
    </row>
    <row r="418" spans="6:18" ht="15.95" customHeight="1">
      <c r="F418" s="78" t="s">
        <v>250</v>
      </c>
      <c r="R418" s="78" t="s">
        <v>250</v>
      </c>
    </row>
    <row r="419" spans="6:18" ht="15.95" customHeight="1">
      <c r="F419" s="78" t="s">
        <v>250</v>
      </c>
      <c r="R419" s="78" t="s">
        <v>250</v>
      </c>
    </row>
    <row r="420" spans="6:18" ht="15.95" customHeight="1">
      <c r="F420" s="78" t="s">
        <v>250</v>
      </c>
      <c r="R420" s="78" t="s">
        <v>250</v>
      </c>
    </row>
    <row r="421" spans="6:18" ht="15.95" customHeight="1">
      <c r="F421" s="78" t="s">
        <v>250</v>
      </c>
      <c r="R421" s="78" t="s">
        <v>250</v>
      </c>
    </row>
    <row r="422" spans="6:18" ht="15.95" customHeight="1">
      <c r="F422" s="78" t="s">
        <v>250</v>
      </c>
      <c r="R422" s="78" t="s">
        <v>250</v>
      </c>
    </row>
    <row r="423" spans="6:18" ht="15.95" customHeight="1">
      <c r="F423" s="78" t="s">
        <v>250</v>
      </c>
      <c r="R423" s="78" t="s">
        <v>250</v>
      </c>
    </row>
    <row r="424" spans="6:18" ht="15.95" customHeight="1">
      <c r="F424" s="78" t="s">
        <v>250</v>
      </c>
      <c r="R424" s="78" t="s">
        <v>250</v>
      </c>
    </row>
    <row r="425" spans="6:18" ht="15.95" customHeight="1">
      <c r="F425" s="78" t="s">
        <v>250</v>
      </c>
      <c r="R425" s="78" t="s">
        <v>250</v>
      </c>
    </row>
    <row r="426" spans="6:18" ht="15.95" customHeight="1">
      <c r="F426" s="78" t="s">
        <v>250</v>
      </c>
      <c r="R426" s="78" t="s">
        <v>250</v>
      </c>
    </row>
    <row r="427" spans="6:18" ht="15.95" customHeight="1">
      <c r="F427" s="78" t="s">
        <v>250</v>
      </c>
      <c r="R427" s="78" t="s">
        <v>250</v>
      </c>
    </row>
    <row r="428" spans="6:18" ht="15.95" customHeight="1">
      <c r="F428" s="78" t="s">
        <v>250</v>
      </c>
      <c r="R428" s="78" t="s">
        <v>250</v>
      </c>
    </row>
    <row r="429" spans="6:18" ht="15.95" customHeight="1">
      <c r="F429" s="78" t="s">
        <v>250</v>
      </c>
      <c r="R429" s="78" t="s">
        <v>250</v>
      </c>
    </row>
    <row r="430" spans="6:18" ht="15.95" customHeight="1">
      <c r="F430" s="78" t="s">
        <v>250</v>
      </c>
      <c r="R430" s="78" t="s">
        <v>250</v>
      </c>
    </row>
    <row r="431" spans="6:18" ht="15.95" customHeight="1">
      <c r="F431" s="78" t="s">
        <v>250</v>
      </c>
      <c r="R431" s="78" t="s">
        <v>250</v>
      </c>
    </row>
    <row r="432" spans="6:18" ht="15.95" customHeight="1">
      <c r="F432" s="78" t="s">
        <v>250</v>
      </c>
      <c r="R432" s="78" t="s">
        <v>250</v>
      </c>
    </row>
    <row r="433" spans="6:18" ht="15.95" customHeight="1">
      <c r="F433" s="78" t="s">
        <v>250</v>
      </c>
      <c r="R433" s="78" t="s">
        <v>250</v>
      </c>
    </row>
    <row r="434" spans="6:18" ht="15.95" customHeight="1">
      <c r="F434" s="78" t="s">
        <v>250</v>
      </c>
      <c r="R434" s="78" t="s">
        <v>250</v>
      </c>
    </row>
    <row r="435" spans="6:18" ht="15.95" customHeight="1">
      <c r="F435" s="78" t="s">
        <v>250</v>
      </c>
      <c r="R435" s="78" t="s">
        <v>250</v>
      </c>
    </row>
    <row r="436" spans="6:18" ht="15.95" customHeight="1">
      <c r="F436" s="78" t="s">
        <v>250</v>
      </c>
      <c r="R436" s="78" t="s">
        <v>250</v>
      </c>
    </row>
    <row r="437" spans="6:18" ht="15.95" customHeight="1">
      <c r="F437" s="78" t="s">
        <v>250</v>
      </c>
      <c r="R437" s="78" t="s">
        <v>250</v>
      </c>
    </row>
    <row r="438" spans="6:18" ht="15.95" customHeight="1">
      <c r="F438" s="78" t="s">
        <v>250</v>
      </c>
      <c r="R438" s="78" t="s">
        <v>250</v>
      </c>
    </row>
    <row r="439" spans="6:18" ht="15.95" customHeight="1">
      <c r="F439" s="78" t="s">
        <v>250</v>
      </c>
      <c r="R439" s="78" t="s">
        <v>250</v>
      </c>
    </row>
    <row r="440" spans="6:18" ht="15.95" customHeight="1">
      <c r="F440" s="78" t="s">
        <v>250</v>
      </c>
      <c r="R440" s="78" t="s">
        <v>250</v>
      </c>
    </row>
    <row r="441" spans="6:18" ht="15.95" customHeight="1">
      <c r="F441" s="78" t="s">
        <v>250</v>
      </c>
      <c r="R441" s="78" t="s">
        <v>250</v>
      </c>
    </row>
    <row r="442" spans="6:18" ht="15.95" customHeight="1">
      <c r="F442" s="78" t="s">
        <v>250</v>
      </c>
      <c r="R442" s="78" t="s">
        <v>250</v>
      </c>
    </row>
    <row r="443" spans="6:18" ht="15.95" customHeight="1">
      <c r="F443" s="78" t="s">
        <v>250</v>
      </c>
      <c r="R443" s="78" t="s">
        <v>250</v>
      </c>
    </row>
    <row r="444" spans="6:18" ht="15.95" customHeight="1">
      <c r="F444" s="78" t="s">
        <v>250</v>
      </c>
      <c r="R444" s="78" t="s">
        <v>250</v>
      </c>
    </row>
    <row r="445" spans="6:18" ht="15.95" customHeight="1">
      <c r="F445" s="78" t="s">
        <v>250</v>
      </c>
      <c r="R445" s="78" t="s">
        <v>250</v>
      </c>
    </row>
    <row r="446" spans="6:18" ht="15.95" customHeight="1">
      <c r="F446" s="78" t="s">
        <v>250</v>
      </c>
      <c r="R446" s="78" t="s">
        <v>250</v>
      </c>
    </row>
    <row r="447" spans="6:18" ht="15.95" customHeight="1">
      <c r="F447" s="78" t="s">
        <v>250</v>
      </c>
      <c r="R447" s="78" t="s">
        <v>250</v>
      </c>
    </row>
    <row r="448" spans="6:18" ht="15.95" customHeight="1">
      <c r="F448" s="78" t="s">
        <v>250</v>
      </c>
      <c r="R448" s="78" t="s">
        <v>250</v>
      </c>
    </row>
    <row r="449" spans="6:18" ht="15.95" customHeight="1">
      <c r="F449" s="78" t="s">
        <v>250</v>
      </c>
      <c r="R449" s="78" t="s">
        <v>250</v>
      </c>
    </row>
    <row r="450" spans="6:18" ht="15.95" customHeight="1">
      <c r="F450" s="78" t="s">
        <v>250</v>
      </c>
      <c r="R450" s="78" t="s">
        <v>250</v>
      </c>
    </row>
    <row r="451" spans="6:18" ht="15.95" customHeight="1">
      <c r="F451" s="78" t="s">
        <v>250</v>
      </c>
      <c r="R451" s="78" t="s">
        <v>250</v>
      </c>
    </row>
    <row r="452" spans="6:18" ht="15.95" customHeight="1">
      <c r="F452" s="78" t="s">
        <v>250</v>
      </c>
      <c r="R452" s="78" t="s">
        <v>250</v>
      </c>
    </row>
    <row r="453" spans="6:18" ht="15.95" customHeight="1">
      <c r="F453" s="78" t="s">
        <v>250</v>
      </c>
      <c r="R453" s="78" t="s">
        <v>250</v>
      </c>
    </row>
    <row r="454" spans="6:18" ht="15.95" customHeight="1">
      <c r="F454" s="78" t="s">
        <v>250</v>
      </c>
      <c r="R454" s="78" t="s">
        <v>250</v>
      </c>
    </row>
    <row r="455" spans="6:18" ht="15.95" customHeight="1">
      <c r="F455" s="78" t="s">
        <v>250</v>
      </c>
      <c r="R455" s="78" t="s">
        <v>250</v>
      </c>
    </row>
    <row r="456" spans="6:18" ht="15.95" customHeight="1">
      <c r="F456" s="78" t="s">
        <v>250</v>
      </c>
      <c r="R456" s="78" t="s">
        <v>250</v>
      </c>
    </row>
    <row r="457" spans="6:18" ht="15.95" customHeight="1">
      <c r="F457" s="78" t="s">
        <v>250</v>
      </c>
      <c r="R457" s="78" t="s">
        <v>250</v>
      </c>
    </row>
    <row r="458" spans="6:18" ht="15.95" customHeight="1">
      <c r="F458" s="78" t="s">
        <v>250</v>
      </c>
      <c r="R458" s="78" t="s">
        <v>250</v>
      </c>
    </row>
    <row r="459" spans="6:18" ht="15.95" customHeight="1">
      <c r="F459" s="78" t="s">
        <v>250</v>
      </c>
      <c r="R459" s="78" t="s">
        <v>250</v>
      </c>
    </row>
    <row r="460" spans="6:18" ht="15.95" customHeight="1">
      <c r="F460" s="78" t="s">
        <v>250</v>
      </c>
      <c r="R460" s="78" t="s">
        <v>250</v>
      </c>
    </row>
    <row r="461" spans="6:18" ht="15.95" customHeight="1">
      <c r="F461" s="78" t="s">
        <v>250</v>
      </c>
      <c r="R461" s="78" t="s">
        <v>250</v>
      </c>
    </row>
    <row r="462" spans="6:18" ht="15.95" customHeight="1">
      <c r="F462" s="78" t="s">
        <v>250</v>
      </c>
      <c r="R462" s="78" t="s">
        <v>250</v>
      </c>
    </row>
    <row r="463" spans="6:18" ht="15.95" customHeight="1">
      <c r="F463" s="78" t="s">
        <v>250</v>
      </c>
      <c r="R463" s="78" t="s">
        <v>250</v>
      </c>
    </row>
    <row r="464" spans="6:18" ht="15.95" customHeight="1">
      <c r="F464" s="78" t="s">
        <v>250</v>
      </c>
      <c r="R464" s="78" t="s">
        <v>250</v>
      </c>
    </row>
    <row r="465" spans="6:18" ht="15.95" customHeight="1">
      <c r="F465" s="78" t="s">
        <v>250</v>
      </c>
      <c r="R465" s="78" t="s">
        <v>250</v>
      </c>
    </row>
    <row r="466" spans="6:18" ht="15.95" customHeight="1">
      <c r="F466" s="78" t="s">
        <v>250</v>
      </c>
      <c r="R466" s="78" t="s">
        <v>250</v>
      </c>
    </row>
    <row r="467" spans="6:18" ht="15.95" customHeight="1">
      <c r="F467" s="78" t="s">
        <v>250</v>
      </c>
      <c r="R467" s="78" t="s">
        <v>250</v>
      </c>
    </row>
    <row r="468" spans="6:18" ht="15.95" customHeight="1">
      <c r="F468" s="78" t="s">
        <v>250</v>
      </c>
      <c r="R468" s="78" t="s">
        <v>250</v>
      </c>
    </row>
    <row r="469" spans="6:18" ht="15.95" customHeight="1">
      <c r="F469" s="78" t="s">
        <v>250</v>
      </c>
      <c r="R469" s="78" t="s">
        <v>250</v>
      </c>
    </row>
    <row r="470" spans="6:18" ht="15.95" customHeight="1">
      <c r="F470" s="78" t="s">
        <v>250</v>
      </c>
      <c r="R470" s="78" t="s">
        <v>250</v>
      </c>
    </row>
    <row r="471" spans="6:18" ht="15.95" customHeight="1">
      <c r="F471" s="78" t="s">
        <v>250</v>
      </c>
      <c r="R471" s="78" t="s">
        <v>250</v>
      </c>
    </row>
    <row r="472" spans="6:18" ht="15.95" customHeight="1">
      <c r="F472" s="78" t="s">
        <v>250</v>
      </c>
      <c r="R472" s="78" t="s">
        <v>250</v>
      </c>
    </row>
    <row r="473" spans="6:18" ht="15.95" customHeight="1">
      <c r="F473" s="78" t="s">
        <v>250</v>
      </c>
      <c r="R473" s="78" t="s">
        <v>250</v>
      </c>
    </row>
    <row r="474" spans="6:18" ht="15.95" customHeight="1">
      <c r="F474" s="78" t="s">
        <v>250</v>
      </c>
      <c r="R474" s="78" t="s">
        <v>250</v>
      </c>
    </row>
    <row r="475" spans="6:18" ht="15.95" customHeight="1">
      <c r="F475" s="78" t="s">
        <v>250</v>
      </c>
      <c r="R475" s="78" t="s">
        <v>250</v>
      </c>
    </row>
    <row r="476" spans="6:18" ht="15.95" customHeight="1">
      <c r="F476" s="78" t="s">
        <v>250</v>
      </c>
      <c r="R476" s="78" t="s">
        <v>250</v>
      </c>
    </row>
    <row r="477" spans="6:18" ht="15.95" customHeight="1">
      <c r="F477" s="78" t="s">
        <v>250</v>
      </c>
      <c r="R477" s="78" t="s">
        <v>250</v>
      </c>
    </row>
    <row r="478" spans="6:18" ht="15.95" customHeight="1">
      <c r="F478" s="78" t="s">
        <v>250</v>
      </c>
      <c r="R478" s="78" t="s">
        <v>250</v>
      </c>
    </row>
    <row r="479" spans="6:18" ht="15.95" customHeight="1">
      <c r="F479" s="78" t="s">
        <v>250</v>
      </c>
      <c r="R479" s="78" t="s">
        <v>250</v>
      </c>
    </row>
    <row r="480" spans="6:18" ht="15.95" customHeight="1">
      <c r="F480" s="78" t="s">
        <v>250</v>
      </c>
      <c r="R480" s="78" t="s">
        <v>250</v>
      </c>
    </row>
    <row r="481" spans="6:18" ht="15.95" customHeight="1">
      <c r="F481" s="78" t="s">
        <v>250</v>
      </c>
      <c r="R481" s="78" t="s">
        <v>250</v>
      </c>
    </row>
    <row r="482" spans="6:18" ht="15.95" customHeight="1">
      <c r="F482" s="78" t="s">
        <v>250</v>
      </c>
      <c r="R482" s="78" t="s">
        <v>250</v>
      </c>
    </row>
    <row r="483" spans="6:18" ht="15.95" customHeight="1">
      <c r="F483" s="78" t="s">
        <v>250</v>
      </c>
      <c r="R483" s="78" t="s">
        <v>250</v>
      </c>
    </row>
    <row r="484" spans="6:18" ht="15.95" customHeight="1">
      <c r="F484" s="78" t="s">
        <v>250</v>
      </c>
      <c r="R484" s="78" t="s">
        <v>250</v>
      </c>
    </row>
    <row r="485" spans="6:18" ht="15.95" customHeight="1">
      <c r="F485" s="78" t="s">
        <v>250</v>
      </c>
      <c r="R485" s="78" t="s">
        <v>250</v>
      </c>
    </row>
    <row r="486" spans="6:18" ht="15.95" customHeight="1">
      <c r="F486" s="78" t="s">
        <v>250</v>
      </c>
      <c r="R486" s="78" t="s">
        <v>250</v>
      </c>
    </row>
    <row r="487" spans="6:18" ht="15.95" customHeight="1">
      <c r="F487" s="78" t="s">
        <v>250</v>
      </c>
      <c r="R487" s="78" t="s">
        <v>250</v>
      </c>
    </row>
    <row r="488" spans="6:18" ht="15.95" customHeight="1">
      <c r="F488" s="78" t="s">
        <v>250</v>
      </c>
      <c r="R488" s="78" t="s">
        <v>250</v>
      </c>
    </row>
    <row r="489" spans="6:18" ht="15.95" customHeight="1">
      <c r="F489" s="78" t="s">
        <v>250</v>
      </c>
      <c r="R489" s="78" t="s">
        <v>250</v>
      </c>
    </row>
    <row r="490" spans="6:18" ht="15.95" customHeight="1">
      <c r="F490" s="78" t="s">
        <v>250</v>
      </c>
      <c r="R490" s="78" t="s">
        <v>250</v>
      </c>
    </row>
    <row r="491" spans="6:18" ht="15.95" customHeight="1">
      <c r="F491" s="78" t="s">
        <v>250</v>
      </c>
      <c r="R491" s="78" t="s">
        <v>250</v>
      </c>
    </row>
    <row r="492" spans="6:18" ht="15.95" customHeight="1">
      <c r="F492" s="78" t="s">
        <v>250</v>
      </c>
      <c r="R492" s="78" t="s">
        <v>250</v>
      </c>
    </row>
    <row r="493" spans="6:18" ht="15.95" customHeight="1">
      <c r="F493" s="78" t="s">
        <v>250</v>
      </c>
      <c r="R493" s="78" t="s">
        <v>250</v>
      </c>
    </row>
    <row r="494" spans="6:18" ht="15.95" customHeight="1">
      <c r="F494" s="78" t="s">
        <v>250</v>
      </c>
      <c r="R494" s="78" t="s">
        <v>250</v>
      </c>
    </row>
    <row r="495" spans="6:18" ht="15.95" customHeight="1">
      <c r="F495" s="78" t="s">
        <v>250</v>
      </c>
      <c r="R495" s="78" t="s">
        <v>250</v>
      </c>
    </row>
    <row r="496" spans="6:18" ht="15.95" customHeight="1">
      <c r="F496" s="78" t="s">
        <v>250</v>
      </c>
      <c r="R496" s="78" t="s">
        <v>250</v>
      </c>
    </row>
    <row r="497" spans="6:18" ht="15.95" customHeight="1">
      <c r="F497" s="78" t="s">
        <v>250</v>
      </c>
      <c r="R497" s="78" t="s">
        <v>250</v>
      </c>
    </row>
    <row r="498" spans="6:18" ht="15.95" customHeight="1">
      <c r="F498" s="78" t="s">
        <v>250</v>
      </c>
      <c r="R498" s="78" t="s">
        <v>250</v>
      </c>
    </row>
    <row r="499" spans="6:18" ht="15.95" customHeight="1">
      <c r="F499" s="78" t="s">
        <v>250</v>
      </c>
      <c r="R499" s="78" t="s">
        <v>250</v>
      </c>
    </row>
    <row r="500" spans="6:18" ht="15.95" customHeight="1">
      <c r="F500" s="78" t="s">
        <v>250</v>
      </c>
      <c r="R500" s="78" t="s">
        <v>250</v>
      </c>
    </row>
    <row r="501" spans="6:18" ht="15.95" customHeight="1">
      <c r="F501" s="78" t="s">
        <v>250</v>
      </c>
      <c r="R501" s="78" t="s">
        <v>250</v>
      </c>
    </row>
    <row r="502" spans="6:18" ht="15.95" customHeight="1">
      <c r="F502" s="78" t="s">
        <v>250</v>
      </c>
      <c r="R502" s="78" t="s">
        <v>250</v>
      </c>
    </row>
    <row r="503" spans="6:18" ht="15.95" customHeight="1">
      <c r="F503" s="78" t="s">
        <v>250</v>
      </c>
      <c r="R503" s="78" t="s">
        <v>250</v>
      </c>
    </row>
    <row r="504" spans="6:18" ht="15.95" customHeight="1">
      <c r="F504" s="78" t="s">
        <v>250</v>
      </c>
      <c r="R504" s="78" t="s">
        <v>250</v>
      </c>
    </row>
    <row r="505" spans="6:18" ht="15.95" customHeight="1">
      <c r="F505" s="78" t="s">
        <v>250</v>
      </c>
      <c r="R505" s="78" t="s">
        <v>250</v>
      </c>
    </row>
    <row r="506" spans="6:18" ht="15.95" customHeight="1">
      <c r="F506" s="78" t="s">
        <v>250</v>
      </c>
      <c r="R506" s="78" t="s">
        <v>250</v>
      </c>
    </row>
    <row r="507" spans="6:18" ht="15.95" customHeight="1">
      <c r="F507" s="78" t="s">
        <v>250</v>
      </c>
      <c r="R507" s="78" t="s">
        <v>250</v>
      </c>
    </row>
    <row r="508" spans="6:18" ht="15.95" customHeight="1">
      <c r="F508" s="78" t="s">
        <v>250</v>
      </c>
      <c r="R508" s="78" t="s">
        <v>250</v>
      </c>
    </row>
    <row r="509" spans="6:18" ht="15.95" customHeight="1">
      <c r="F509" s="78" t="s">
        <v>250</v>
      </c>
      <c r="R509" s="78" t="s">
        <v>250</v>
      </c>
    </row>
    <row r="510" spans="6:18" ht="15.95" customHeight="1">
      <c r="F510" s="78" t="s">
        <v>250</v>
      </c>
      <c r="R510" s="78" t="s">
        <v>250</v>
      </c>
    </row>
    <row r="511" spans="6:18" ht="15.95" customHeight="1">
      <c r="F511" s="78" t="s">
        <v>250</v>
      </c>
      <c r="R511" s="78" t="s">
        <v>250</v>
      </c>
    </row>
    <row r="512" spans="6:18" ht="15.95" customHeight="1">
      <c r="F512" s="78" t="s">
        <v>250</v>
      </c>
      <c r="R512" s="78" t="s">
        <v>250</v>
      </c>
    </row>
    <row r="513" spans="6:18" ht="15.95" customHeight="1">
      <c r="F513" s="78" t="s">
        <v>250</v>
      </c>
      <c r="R513" s="78" t="s">
        <v>250</v>
      </c>
    </row>
    <row r="514" spans="6:18" ht="15.95" customHeight="1">
      <c r="F514" s="78" t="s">
        <v>250</v>
      </c>
      <c r="R514" s="78" t="s">
        <v>250</v>
      </c>
    </row>
    <row r="515" spans="6:18" ht="15.95" customHeight="1">
      <c r="F515" s="78" t="s">
        <v>250</v>
      </c>
      <c r="R515" s="78" t="s">
        <v>250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5"/>
  <conditionalFormatting sqref="AF34:AF42 AL34:AL42 Z34:Z42 N34:N42 H34:H42 H45:H54 T45:T54 Z45:Z54 AL45:AL54 AF45:AF54 N45:N54 T34:T42 H29:H31 N29:N31 T29:T31 Z29:Z31 AL29:AL31 AF29:AF31 AL20:AL26 AF20:AF26 Z20:Z26 T20:T26 N20:N26 H20:H26 Z9:Z17 H9:H17 N9:N17 T9:T17 AF9:AF17 AL9:AL17">
    <cfRule type="cellIs" dxfId="0" priority="7" stopIfTrue="1" operator="greaterThan">
      <formula>G9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eb0b2b8-e075-48e3-9dd7-de5ff93bd8c6" xsi:nil="true"/>
    <lcf76f155ced4ddcb4097134ff3c332f xmlns="22100474-6b65-4bef-848f-f40f8f6f746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E532461FA68CC46B6CF3C490405AE0F" ma:contentTypeVersion="15" ma:contentTypeDescription="新しいドキュメントを作成します。" ma:contentTypeScope="" ma:versionID="e9e1785553aed4ca071be216bc0c0936">
  <xsd:schema xmlns:xsd="http://www.w3.org/2001/XMLSchema" xmlns:xs="http://www.w3.org/2001/XMLSchema" xmlns:p="http://schemas.microsoft.com/office/2006/metadata/properties" xmlns:ns2="22100474-6b65-4bef-848f-f40f8f6f746d" xmlns:ns3="beb0b2b8-e075-48e3-9dd7-de5ff93bd8c6" targetNamespace="http://schemas.microsoft.com/office/2006/metadata/properties" ma:root="true" ma:fieldsID="a543cc1acb4e69f51f8872ee4a526300" ns2:_="" ns3:_="">
    <xsd:import namespace="22100474-6b65-4bef-848f-f40f8f6f746d"/>
    <xsd:import namespace="beb0b2b8-e075-48e3-9dd7-de5ff93bd8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00474-6b65-4bef-848f-f40f8f6f74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30525199-efcc-4ab5-8550-7e895b9463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b0b2b8-e075-48e3-9dd7-de5ff93bd8c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b5c94016-d772-4e62-b92e-116e824e4f6a}" ma:internalName="TaxCatchAll" ma:showField="CatchAllData" ma:web="beb0b2b8-e075-48e3-9dd7-de5ff93bd8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B7C0EB-E1FE-48FD-8800-DABE377EC3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E533B1-0A18-4598-B427-3335B75C8972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beb0b2b8-e075-48e3-9dd7-de5ff93bd8c6"/>
    <ds:schemaRef ds:uri="http://schemas.microsoft.com/office/2006/metadata/properties"/>
    <ds:schemaRef ds:uri="22100474-6b65-4bef-848f-f40f8f6f746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7C9D741-C1E4-4C17-946E-E36837D864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00474-6b65-4bef-848f-f40f8f6f746d"/>
    <ds:schemaRef ds:uri="beb0b2b8-e075-48e3-9dd7-de5ff93bd8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入力</vt:lpstr>
      <vt:lpstr>集計表</vt:lpstr>
      <vt:lpstr>宮崎市・東諸県郡・西都市・日南市・串間市</vt:lpstr>
      <vt:lpstr>都城市・北諸県郡・小林市・えびの市・西諸県郡</vt:lpstr>
      <vt:lpstr>延岡市・東臼杵郡・西臼杵郡・児湯郡・日向市</vt:lpstr>
      <vt:lpstr>延岡市・東臼杵郡・西臼杵郡・児湯郡・日向市!Print_Area</vt:lpstr>
      <vt:lpstr>宮崎市・東諸県郡・西都市・日南市・串間市!Print_Area</vt:lpstr>
      <vt:lpstr>都城市・北諸県郡・小林市・えびの市・西諸県郡!Print_Area</vt:lpstr>
      <vt:lpstr>入力!Print_Area</vt:lpstr>
    </vt:vector>
  </TitlesOfParts>
  <Manager/>
  <Company>西日本新聞総合オリコミ;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西日本新聞総合オリコミ</dc:creator>
  <cp:keywords>EFDP_SPECIAL_DISCRIM_CODE=26</cp:keywords>
  <dc:description/>
  <cp:lastModifiedBy>岡田 美佐</cp:lastModifiedBy>
  <cp:revision/>
  <cp:lastPrinted>2025-09-17T03:56:52Z</cp:lastPrinted>
  <dcterms:created xsi:type="dcterms:W3CDTF">2014-11-07T08:24:26Z</dcterms:created>
  <dcterms:modified xsi:type="dcterms:W3CDTF">2025-09-26T05:05:54Z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0x0101001E532461FA68CC46B6CF3C490405AE0F</vt:lpwstr>
  </property>
</Properties>
</file>